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55" windowHeight="12540" activeTab="1"/>
  </bookViews>
  <sheets>
    <sheet name="样品表" sheetId="1" r:id="rId1"/>
    <sheet name="GAW" sheetId="3" r:id="rId2"/>
    <sheet name="MD" sheetId="2" r:id="rId3"/>
    <sheet name="VAML" sheetId="4" r:id="rId4"/>
    <sheet name="Sheet4" sheetId="5" r:id="rId5"/>
  </sheets>
  <calcPr calcId="144525"/>
</workbook>
</file>

<file path=xl/sharedStrings.xml><?xml version="1.0" encoding="utf-8"?>
<sst xmlns="http://schemas.openxmlformats.org/spreadsheetml/2006/main" count="1945" uniqueCount="718">
  <si>
    <t xml:space="preserve">序号   </t>
  </si>
  <si>
    <t>Image</t>
  </si>
  <si>
    <t>SKU</t>
  </si>
  <si>
    <t>中文名称</t>
  </si>
  <si>
    <t>供应商</t>
  </si>
  <si>
    <t>供应商链接</t>
  </si>
  <si>
    <t>进货价RMB</t>
  </si>
  <si>
    <t>库存数量</t>
  </si>
  <si>
    <t>产品说明</t>
  </si>
  <si>
    <t>英文描述</t>
  </si>
  <si>
    <t>参考标题</t>
  </si>
  <si>
    <t>MD</t>
  </si>
  <si>
    <t>GAW</t>
  </si>
  <si>
    <t>VAML</t>
  </si>
  <si>
    <t>链接1</t>
  </si>
  <si>
    <t>相关链接</t>
  </si>
  <si>
    <t>运费1</t>
  </si>
  <si>
    <t>运输方式1</t>
  </si>
  <si>
    <t>运费2</t>
  </si>
  <si>
    <t>运输方式2</t>
  </si>
  <si>
    <t>抛重-KG</t>
  </si>
  <si>
    <t>长CM</t>
  </si>
  <si>
    <t>宽CM</t>
  </si>
  <si>
    <t>高CM</t>
  </si>
  <si>
    <t>毛重-G</t>
  </si>
  <si>
    <t>净重-G</t>
  </si>
  <si>
    <t>包装</t>
  </si>
  <si>
    <t>包材价格RMB</t>
  </si>
  <si>
    <t>包材重量G</t>
  </si>
  <si>
    <t>费用合计1</t>
  </si>
  <si>
    <t>费用合计2</t>
  </si>
  <si>
    <t>eBay US卖价-1</t>
  </si>
  <si>
    <t>eBay US利润-1</t>
  </si>
  <si>
    <t>eBay US利润率-1</t>
  </si>
  <si>
    <t>eBay UK卖价-2</t>
  </si>
  <si>
    <t>eBay UK利润-2</t>
  </si>
  <si>
    <t>eBay UK利润率-2</t>
  </si>
  <si>
    <t>DG46200001</t>
  </si>
  <si>
    <t>可视挖耳勺 NE3黑色</t>
  </si>
  <si>
    <t xml:space="preserve">
韵蔚智能技术(深圳)有限公司</t>
  </si>
  <si>
    <t>https://detail.1688.com/offer/686939206347.html</t>
  </si>
  <si>
    <t>Features:
1.  Visual operation
2.  Built in 5 megapixel high-definition 1080P camera (3.5 mm ultra-thin lens)
3.  Intelligent temperature control (25 ° otoscope temperature)
4.  Intelligent magnetic switch
5.  Exclusive blue light disinfection
6.  IP67 waterproof design lens can be cleaned, convenient and sanitary
7.  Replaceable earplugs to avoid cross infection
8.130MAH battery capacity (TYPE-C charging interface)
Specification:
-100% brand new, high quality
-Operating frequency: 2.4G
-Working voltage: 3.7V
-Maximum power: 0.5W
-Body material: ABS
-Input interface: TYPE-C
-Input parameter: 5V/0.3A
-Power type: polymer
-Battery life: 35 minutes
-Charging time: 60 minutes
-Working environment: - 10-50 degrees
-Battery capacity: 130mAh
-Product specification: length 145mm
-Supporting software: customized APP
-Working mode: long press for two seconds to open/close
-Charge and discharge protection: built-in overcharge and overdischarge IC, extending battery life
-Battery mode: The LED light is red when the battery is fully charged, and it flashes red when the battery is low
-Charging mode: LED flashes red when charging, and flashes red when fully charged
-Status mode: blue light flashes when not connected to WIFI, and blue light flashes when connected to WIFI
-Waterproof grade: IPX5 (rainproof and splash proof)
Package includes:
1 * Visual ear scoop set
Notes:
1.  Manual measurement tolerance is 2-5g.  Please don't mind your substitute.
2.  Due to the difference between different monitors, the image may not reflect the actual color of the project.  thank you very much!</t>
  </si>
  <si>
    <t>Wireless Smart Visual Ear Cleaner Otoscope Ear Wax Ear with Ear NE3 Cleaning Kit</t>
  </si>
  <si>
    <t>1x NE3 Visual Ear Scoop with High-definition 1080P Camera Ear Cleaner Waterproof</t>
  </si>
  <si>
    <t>1Pc Wireless NE3 Visual Ear Scoop with High-definition 1080P Camera Ear Cleaner</t>
  </si>
  <si>
    <t>https://www.ebay.com.au/itm/285173212806</t>
  </si>
  <si>
    <t>美国橙联</t>
  </si>
  <si>
    <t>金元-英国专线，0-41kg</t>
  </si>
  <si>
    <t>K1</t>
  </si>
  <si>
    <t>DG46200002</t>
  </si>
  <si>
    <t>可视挖耳勺 NE3白色</t>
  </si>
  <si>
    <t>https://www.ebay.com.au/itm/285173212806?hash=item4265a5e686:g:XP8AAOSwdDRkBqz-&amp;var=587049133050</t>
  </si>
  <si>
    <t>DG46200100</t>
  </si>
  <si>
    <t>韩文版竹醋足贴竹酢足贴50</t>
  </si>
  <si>
    <t>义乌市英侣电子商务商行</t>
  </si>
  <si>
    <t>https://detail.1688.com/offer/674651551214.html</t>
  </si>
  <si>
    <t>Feature: Lightweight and docile, natural and comfortable, can be applied for 8 hours, care for the beautiful feet and relax the mood.   Relieve stress: Detox active whole can remove toxins, which will significantly improve your physical and mental health.   Eliminate toxins: Your body is full of impurities and metabolic waste products, which can damage the blood and increase stress.   The foot patch provides you with detoxification treatments that purify your body, mind and soul.
Package Included:
50/100/200/300pcs Detox Foot Patch Foot Pads
How to use:
1.  Apply detox patch one hour before bed-time.
2.  Wash and dry your feet or body part before applying Detox Patch.
3.  Take one adhesive sheet and slowly peel off paper.
4.  Place the foot pad on the adhesive where noted to "Put adhesive sheet on this side" and place onto the soles of your feet or the desired area of other body part. (Socks can be worn if necessary)
5.  Wear for 8-10 hours then remove pad.
6.  Wipe surface with wet towel until it? s no longer sticky.
7.  Used patches will appear dark greenish or grayish as they absorb toxins and waste matter from your body.
8.  Continue to use each night until the discoloration of the pad subsides.
9.  When used patches show signs of lightening, apply once or twice a week for maintenance.
Disclaimer : Do not put on open wound.  If you are allergic, do not use these pads.  This product is not intended to diagnose or cure disease.</t>
  </si>
  <si>
    <t>Detoxification Foot Patch Relieve Stress Help Sleep Weight Loss Body Slim Adhesive Pad Detox Foot Patches Toxin Clean</t>
  </si>
  <si>
    <t>50x Detox Foot Patch Foot Pad Relieve Stress Remove Toxin Body Slim Adhesive Pad</t>
  </si>
  <si>
    <t>50x Detox Foot Patch Foot Pad Relieve Stress Remove Toxins Weight Loss Foot Care</t>
  </si>
  <si>
    <t>50Pcs Detoxification Foot Patch Relieve Stress Help Sleep Weight Loss Foot Care</t>
  </si>
  <si>
    <t>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3Qc4H%252FD%252FsBZDp9Pnm4No8en90jlNZhrmCA%253D%253D%7Campid%3APL_CLK%7Cclp%3A3458402</t>
  </si>
  <si>
    <t>https://www.ebay.com.au/itm/324988684425?hash=item4baad5c889:g:B20AAOSwRiBh3O0l</t>
  </si>
  <si>
    <t>DG46200100-U2</t>
  </si>
  <si>
    <t>韩文版竹醋足贴竹酢足贴100</t>
  </si>
  <si>
    <t>https://detail.1688.com/offer/672606645628.html?spm=a26352.b28411319.offerlist.5.5ae81e62JWsj7q</t>
  </si>
  <si>
    <t>DG46200100-U4</t>
  </si>
  <si>
    <t>韩文版竹醋足贴竹酢足贴200</t>
  </si>
  <si>
    <t>DG46200100-U6</t>
  </si>
  <si>
    <t>韩文版竹醋足贴竹酢足贴300</t>
  </si>
  <si>
    <t>DG46200201</t>
  </si>
  <si>
    <t>黑色丁腈手套S</t>
  </si>
  <si>
    <t>东莞市谷烯防护用品有限公司</t>
  </si>
  <si>
    <t>https://detail.1688.com/offer/684776579206.html</t>
  </si>
  <si>
    <t>5盒起订备注颜色</t>
  </si>
  <si>
    <t>Features:
1.DURABLE: Our nitrile gloves provide better puncture resistance standard 3 mil gloves, and deliver reliable barrier protection against grease, gasoline, and other petroleum-based chemicals.
2.PROFESSIONAL LOOK: Our Black /Blue glove conceals dirt, grease, and grime making it a great choice for automotive shop &amp; detailing tasks, high-end restaurants, and many other common workplace environments.
3.LATEX-FREE ALTERNATIVE: Our disposable nitrile gloves are ideal for those sensitive to rubber latex and deliver a comfort level rivaling that of latex. Designed for heavy-duty and long-duration use.
4.COMFORTABLE &amp; VERSATILE: Nitrile is highly elastic and conforms to the countour of your hand once it reaches body temperature. Lightly textured for a better grip- ideal for mechanics and chefs alike.
5.INDUSTRY FAVORITE: Commonly bought for automotive repair &amp; detailing, oil changes, mechanics, front-of-house restaurant &amp; hospitality staff, manufacturing, painting, household cleaning, and more.
Specification:
-100% brand new, high quality
-Brand:GUSIIE
-Item Type: Nitriel Gloves
-Material: 100% Nitrile
-Thickness: 3 mil
-Weight: 3.5g
-Length: 9inch(about 24cm)
-Color: Black/Blue/white
-Powder Free: Yes
-Allergy Free: Yes
-Waterproof: Yes
Package includes:
1box * 100pcs 
Notes:
1.   Manual measurement tolerance is 2-5g.   Please don't mind
2.   Due to the difference between different monitors, the image may not reflect the actual color of the project.   thank you very much!</t>
  </si>
  <si>
    <t>Gloves Nitrile Waterproof Work Gloves GUSIIE Thicker Black 100% Nitrile gloves for Mechanical Chemical Food Disposable Gloves</t>
  </si>
  <si>
    <t>100x GUSIIE Nitrile Waterproof Work Gloves Puncture Resistance 3 mil Glove Black</t>
  </si>
  <si>
    <t>100x GUSIIE 100% Nitrile Waterproof Work Gloves Puncture Food Grade Gloves Black</t>
  </si>
  <si>
    <t>https://www.ebay.com.au/itm/324862940046?hash=item4ba357138e:g:q~wAAOSwEg1hge~V</t>
  </si>
  <si>
    <t>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t>
  </si>
  <si>
    <t>DG46200202</t>
  </si>
  <si>
    <t>黑色丁腈手套M</t>
  </si>
  <si>
    <t>https://detail.1688.com/offer/649352301502.html?spm=a26352.13672862.offerlist.106.65115031C13x8Z</t>
  </si>
  <si>
    <t>DG46200203</t>
  </si>
  <si>
    <t>黑色丁腈手套L</t>
  </si>
  <si>
    <t>DG46200204</t>
  </si>
  <si>
    <t>黑色丁腈手套XL</t>
  </si>
  <si>
    <t>DG46200301</t>
  </si>
  <si>
    <t>白色丁腈手套S</t>
  </si>
  <si>
    <t>100x GUSIIE Nitrile Waterproof Work Glove Puncture Resistance 3 mil Gloves White</t>
  </si>
  <si>
    <t>100x GUSIIE 100% Nitrile Waterproof Work Gloves Puncture Food Grade Gloves White</t>
  </si>
  <si>
    <t>DG46200302</t>
  </si>
  <si>
    <t>白色丁腈手套M</t>
  </si>
  <si>
    <t>DG46200303</t>
  </si>
  <si>
    <t>白色丁腈手套L</t>
  </si>
  <si>
    <t>DG46200304</t>
  </si>
  <si>
    <t>白色丁腈手套XL</t>
  </si>
  <si>
    <t>DG46200401</t>
  </si>
  <si>
    <t>蓝色丁腈手套S</t>
  </si>
  <si>
    <t>100x GUSIIE Nitrile Waterproof Work Gloves Puncture Resistance 3 mil Gloves Blue</t>
  </si>
  <si>
    <t>100x GUSIIE 100% Nitrile Waterproof Work Gloves Puncture Food Grade Gloves Blue</t>
  </si>
  <si>
    <t>DG46200402</t>
  </si>
  <si>
    <t>蓝色丁腈手套M</t>
  </si>
  <si>
    <t xml:space="preserve"> </t>
  </si>
  <si>
    <t>DG46200403</t>
  </si>
  <si>
    <t>蓝色丁腈手套L</t>
  </si>
  <si>
    <t>DG46200404</t>
  </si>
  <si>
    <t>蓝色丁腈手套XL</t>
  </si>
  <si>
    <t>DG61300000</t>
  </si>
  <si>
    <t>大屏幕家用温度计湿度计HTC-1</t>
  </si>
  <si>
    <t>义乌市赵俊电子商行</t>
  </si>
  <si>
    <t>https://detail.1688.com/offer/36039542685.html</t>
  </si>
  <si>
    <t>Description:
HTC-1/HTC-2 thermometer, warm prompt:
1.About the error of thermometer: After all, it is a household thermometer and hygrometer, and its accuracy is certainly not as good as that of a professional thermometer. Please think twice before purchasing.
2.The temperature error of the thermometer is within the normal range of 2-3 degrees, and the humidity error is within the normal range of 10%. If you can't accept this mistake, please think twice before buying!
3.After customer feedback and actual comparison, our store concluded that electronic thermometers and hygrometers are more accurate than mechanical thermometers and hygrometers. Daily life is enough!
4.It will tell us whether you need to humidify or dehumidify indoors to remind you of your healthy living room! If the humidity displays LL or --, it means that the indoor humidity is too low and needs humidification, not a quality problem!
Features：
1.【8 Functions】Temperature, Humidity, Clock, Calendar, Alarm Clock, Max &amp; Min Records, Report Punctually, ℃ &amp;℉ Switcher; Multi-purpose functions meet your daily needs.
2.【High &amp; Low Records】Hygrometer digital thermometers displays high and low temperature &amp; humidity; Indoor thermometer is highly accurate, ±2~3%RH and ±1°F.
3.【EASY TO INSTALL and EASY READING】 Digital Thermometer Hygrometer Easy to read big LCD screen, Indoor room thermometer features a tabletop stand to place the temperature monitor on your counter or fixed on the wall.
4.【Healthier Home &amp; Environment】Thermometer hygrometer with temperature and humidity monitor Controlling comfortable temperature and humidity is the guarantee of health, Multiple uses, for example refrigerator thermometer, freezer thermometer, reptile thermometer, soil thermometer, humidor hygrometer, cigar hygrometer and more!
Specification
-100% brand new, high quality
-Indoor Temperature &amp; Humidity Meter
-Material: ABS+LCD Screen
-Temperature / humidity error value: 10%
-Large LCD display, multi-function.
-Memory of MAX &amp; MIN measuring value.
-12 hour / 24 hour displaying system selectable.
-degree C &amp; F unit selectable.
-Clock, Date &amp; Calendar function (month and date).
-Everyday alarm function.
-Desk-top placing or Wall Hanging.
-Low power consumption.
-High stability &amp; accuracy.
-NO backlight
-Device color: White
-Humidity range: 10% ~ 99% RH
-Humidity accuracy: -/+10% RH
-Power supply: 1.5V*1 (AAA battery)
-Device dimension: 10.5*9.8*2.4cm
HTC-2 cable length :1.5meter , There is no for HTC-1
-HTC-1
Measuring Temperature range:  -10°C~+50°C (14°F~+122°F)
Measuring Humidity range: 10%~99% RH
-HTC-2
Measuring Temperature range:  -50°C~+70°C (-58°F~+158°F)
Measuring Humidity range: 1%~100% RH
Packing List:
1 x  Digital LCD Thermometer Hygrometer
Note:
Please allow slightly 0.3-0.6cm errors due to manual measurement Item color displayed in photos may be showing slightly different on your computer monitor since monitors are not calibrated same.</t>
  </si>
  <si>
    <t>Temperature Humidity Meter Moisture Sensor Mini Size Large LCD Screen Time Clock Alarm Portable with Hanging Hole and Stand
LCD Electronic Digital Temperature Humidity Meter Indoor Outdoor Thermometer Hygrometer Weather Station Clock HTC-1 HTC-2</t>
  </si>
  <si>
    <t>1x Digital Indoor Thermometer Hygrometer Large LCD Display Desk-top/Wall Hanging</t>
  </si>
  <si>
    <t>1Pc Portable Digital Indoor Thermometer Hygrometer LCD Display Time Clock Alarm</t>
  </si>
  <si>
    <t>Electronic Digital Indoor Thermometer Hygrometer Large LCD Display HTC-1 HTC-2</t>
  </si>
  <si>
    <t>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1XJONiXCKaenLCbLnuT%252FQ%253D%253D%7Campid%3APL_CLK%7Cclp%3A2047675</t>
  </si>
  <si>
    <t>DG61300100</t>
  </si>
  <si>
    <t>大屏幕家用温度计湿度计HTC-2</t>
  </si>
  <si>
    <t>https://detail.1688.com/offer/596031180629.html</t>
  </si>
  <si>
    <t>DG60D00000</t>
  </si>
  <si>
    <t>2 件套不锈钢烧烤钳 29.5 厘米</t>
  </si>
  <si>
    <t>阳江市江城永安工贸有限公司</t>
  </si>
  <si>
    <t>https://detail.1688.com/offer/677975069118.html</t>
  </si>
  <si>
    <t>Features:
1. Made of high quality food grade stainless steel with a mirror finish, giving smooth surface.
2. No Rust and Reusable. Made of high quality safe and environmental Stainless steel material, high temperature resistance.
3. One piece structure, durable and not easily deformed.
4. Hollow shovel design help to sieve cooking oil easily.
5. Perfect for clipping steak, pies, pizzas and breads or fried steak in the buffet, bar or even parties.
Specification:
-100% brand new, high quality
-Material: Stainless steel
-Size: 29.5*9*3.5cm
-Note: Actual color may be slightly different from the image due to different monitor and light effect.
Package Includes:
2 x BBQ Tong</t>
  </si>
  <si>
    <t>2Pcs BBQ Tongs for Grilling Stainless Steel Barbecue Clip Pizza Bread Clamp Cooking Tool(29.5CM)</t>
  </si>
  <si>
    <t>2x BBQ Tongs for Grilling Stainless Steel Barbecue Clip Bread Clamp Cooking Tool 已上</t>
  </si>
  <si>
    <t>2x BBQ Tong Hollow Shovel Design for Buffet Clip Pizza Bread Clamp Cooking Tool</t>
  </si>
  <si>
    <t>https://www.ebay.de/itm/223480822358?hash=item34087eba56%3Ag%3AfLMAAOSwfQlhrzZL&amp;_trkparms=%2526rpp_cid%253D6424352028ba9fc9dcbdc7f2</t>
  </si>
  <si>
    <t>https://detail.1688.com/offer/45517196607.html?spm=a26352.23326140a26352.offerlist.29.76fa1e62KisXDZ</t>
  </si>
  <si>
    <t>金元-英国专线，0-42kg</t>
  </si>
  <si>
    <t>DG60500001</t>
  </si>
  <si>
    <t>ph测试笔黄色02</t>
  </si>
  <si>
    <t>广东中芯智能电子科技有限公司</t>
  </si>
  <si>
    <t>https://detail.1688.com/offer/600561635087.html?spm=a26352.13672862.offerlist.40.4e8f2f38cBxWIj&amp;cosite=-&amp;tracelog=p4p&amp;_p_isad=1&amp;clickid=cda42536ca6a416f9ea9bf063dd046f4&amp;sessionid=81360d3f87fc82bf31f661d0b42ef09e</t>
  </si>
  <si>
    <r>
      <rPr>
        <sz val="10"/>
        <color theme="1"/>
        <rFont val="微软雅黑"/>
        <charset val="134"/>
      </rPr>
      <t xml:space="preserve">Features:
</t>
    </r>
    <r>
      <rPr>
        <sz val="10"/>
        <color theme="1"/>
        <rFont val="宋体"/>
        <charset val="134"/>
      </rPr>
      <t>➤</t>
    </r>
    <r>
      <rPr>
        <sz val="10"/>
        <color theme="1"/>
        <rFont val="微软雅黑"/>
        <charset val="134"/>
      </rPr>
      <t xml:space="preserve">Easy to Use: Simply immerse the pH meter electrode in the solution to be tested, readings are quickly display on a large lcd display
</t>
    </r>
    <r>
      <rPr>
        <sz val="10"/>
        <color theme="1"/>
        <rFont val="宋体"/>
        <charset val="134"/>
      </rPr>
      <t>➤</t>
    </r>
    <r>
      <rPr>
        <sz val="10"/>
        <color theme="1"/>
        <rFont val="微软雅黑"/>
        <charset val="134"/>
      </rPr>
      <t xml:space="preserve">Wide Application: Ideal instrument for any aquarium, the fishing industry, swimming pools, spa, school laboratories, food &amp; beverage, drinking water etc.
</t>
    </r>
    <r>
      <rPr>
        <sz val="10"/>
        <color theme="1"/>
        <rFont val="宋体"/>
        <charset val="134"/>
      </rPr>
      <t>➤</t>
    </r>
    <r>
      <rPr>
        <sz val="10"/>
        <color theme="1"/>
        <rFont val="微软雅黑"/>
        <charset val="134"/>
      </rPr>
      <t xml:space="preserve">Auto Calibrated: Features in-built calibration with 3 buffer powders.    Just press a "ON" button to finish the calibration.     This pH meter is factory calibrated.     Users can use it directly.
</t>
    </r>
    <r>
      <rPr>
        <sz val="10"/>
        <color theme="1"/>
        <rFont val="宋体"/>
        <charset val="134"/>
      </rPr>
      <t>➤</t>
    </r>
    <r>
      <rPr>
        <sz val="10"/>
        <color theme="1"/>
        <rFont val="微软雅黑"/>
        <charset val="134"/>
      </rPr>
      <t xml:space="preserve">Fast and Accurate Results: No need to work with those annoying color charts and test strips.     Resolution: 0.01 pH, Accuracy: ±0.01 pH
</t>
    </r>
    <r>
      <rPr>
        <sz val="10"/>
        <color theme="1"/>
        <rFont val="宋体"/>
        <charset val="134"/>
      </rPr>
      <t>➤</t>
    </r>
    <r>
      <rPr>
        <sz val="10"/>
        <color theme="1"/>
        <rFont val="微软雅黑"/>
        <charset val="134"/>
      </rPr>
      <t>Compact Portable Design: Pocket fitting pH meter that's also lightweight and compact.     Total concealed fit in your bag or pocket for easy, casual carrying.
Specification
-100% brand new, high quality
-Digital PH Meter Water Tester
-It's not only ideal for household or laboratory use, also suitable for
testing pH balance of drinking water, pool, aquarium, food Project,
RO system, Spa, or hydroponics.
-Measuring range: 0.00-14.00 pH
-Resolution: 0.01 pH
-Accuracy: 0.01 pH
-Batteries: 2X 1.5V LR44 (included)
-Automatic temperature compensation: 0-60Centigrade
-Dimensions: 15x3x1.3cm
-Net Weight: 52g/1.83 oz
Package Includes:
1 x PH Meter
3 x Calibration packets
1 x User's manual
Nstructions for use of PH calibration powder:
Calibration powder: pH standard solid substance.    It can be used after adding water.    Suitable for the calibration of any type of ph meter.    Each package can prepare 250ML standard solution.
(Be sure to add water according to the required ratio, otherwise it will affect the accuracy of the calibration and increase the error)
Precautions:
Please note that the PH pen probe is a glass product and is a fragile product.    Please do not collide with things.    Once the damage is not replaceable, you must protect the probe.    After use, use absorbent paper to gently absorb the water on the probe.
In the following cases, the PH meter must be re-calibrated:
1.    Has been used for a long time after calibration;
2.    Special electrode use Frequently;
3.    The measurement accuracy requirements are relatively high.</t>
    </r>
  </si>
  <si>
    <t>Accuracy 0.01 LCD Digital PH Meter Pen For Water Tester Aquarium Pool Automatic Calibration Water Quality Purity Tester</t>
  </si>
  <si>
    <t>Multifunction PH Meter Pen Digital Water Tester Auto Calibrated Accuracy 0.01 pH</t>
  </si>
  <si>
    <t>1Pc PH Value Meter Pen Digital Water Quality Teste Accuracy 0.01 pH for Aquarium</t>
  </si>
  <si>
    <t>PH Value Meter Pen Digital Water Quality Tester Fast Accurate for Drinking Water</t>
  </si>
  <si>
    <t>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t>
  </si>
  <si>
    <t>DG60500002</t>
  </si>
  <si>
    <t>ph测试笔蓝色02</t>
  </si>
  <si>
    <t>DG60500101</t>
  </si>
  <si>
    <t>ph测试笔黄色02背光款</t>
  </si>
  <si>
    <r>
      <t xml:space="preserve">Features:
</t>
    </r>
    <r>
      <rPr>
        <sz val="10"/>
        <color theme="1"/>
        <rFont val="宋体"/>
        <charset val="134"/>
      </rPr>
      <t>➤</t>
    </r>
    <r>
      <rPr>
        <sz val="10"/>
        <color theme="1"/>
        <rFont val="微软雅黑"/>
        <charset val="134"/>
      </rPr>
      <t xml:space="preserve">Easy to Use: Simply immerse the pH meter electrode in the solution to be tested, readings are quickly display on a large lcd display
</t>
    </r>
    <r>
      <rPr>
        <sz val="10"/>
        <color theme="1"/>
        <rFont val="宋体"/>
        <charset val="134"/>
      </rPr>
      <t>➤</t>
    </r>
    <r>
      <rPr>
        <sz val="10"/>
        <color theme="1"/>
        <rFont val="微软雅黑"/>
        <charset val="134"/>
      </rPr>
      <t xml:space="preserve">Wide Application: Ideal instrument for any aquarium, the fishing industry, swimming pools, spa, school laboratories, food &amp; beverage, drinking water etc.
</t>
    </r>
    <r>
      <rPr>
        <sz val="10"/>
        <color theme="1"/>
        <rFont val="宋体"/>
        <charset val="134"/>
      </rPr>
      <t>➤</t>
    </r>
    <r>
      <rPr>
        <sz val="10"/>
        <color theme="1"/>
        <rFont val="微软雅黑"/>
        <charset val="134"/>
      </rPr>
      <t xml:space="preserve">Auto Calibrated: Features in-built calibration with 3 buffer powders.    Just press a "ON" button to finish the calibration.     This pH meter is factory calibrated.     Users can use it directly.
</t>
    </r>
    <r>
      <rPr>
        <sz val="10"/>
        <color theme="1"/>
        <rFont val="宋体"/>
        <charset val="134"/>
      </rPr>
      <t>➤</t>
    </r>
    <r>
      <rPr>
        <sz val="10"/>
        <color theme="1"/>
        <rFont val="微软雅黑"/>
        <charset val="134"/>
      </rPr>
      <t xml:space="preserve">Fast and Accurate Results: No need to work with those annoying color charts and test strips.     Resolution: 0.01 pH, Accuracy: ±0.01 pH
</t>
    </r>
    <r>
      <rPr>
        <sz val="10"/>
        <color theme="1"/>
        <rFont val="宋体"/>
        <charset val="134"/>
      </rPr>
      <t>➤</t>
    </r>
    <r>
      <rPr>
        <sz val="10"/>
        <color theme="1"/>
        <rFont val="微软雅黑"/>
        <charset val="134"/>
      </rPr>
      <t>Compact Portable Design: Pocket fitting pH meter that's also lightweight and compact.     Total concealed fit in your bag or pocket for easy, casual carrying.
Specification
-100% brand new, high quality
-Digital PH Meter Water Tester
-It's not only ideal for household or laboratory use, also suitable for
testing pH balance of drinking water, pool, aquarium, food Project,
RO system, Spa, or hydroponics.
-Measuring range: 0.00-14.00 pH
-Resolution: 0.01 pH
-Accuracy: 0.01 pH
-Batteries: 2X 1.5V LR44 (included)
-Automatic temperature compensation: 0-60Centigrade
-Dimensions: 15x3x1.3cm
-Net Weight: 52g/1.83 oz
Package Includes:
1 x PH Meter
3 x Calibration packets
1 x User's manual
Nstructions for use of PH calibration powder:
Calibration powder: pH standard solid substance.    It can be used after adding water.    Suitable for the calibration of any type of ph meter.    Each package can prepare 250ML standard solution.
(Be sure to add water according to the required ratio, otherwise it will affect the accuracy of the calibration and increase the error)
Precautions:
Please note that the PH pen probe is a glass product and is a fragile product.    Please do not collide with things.    Once the damage is not replaceable, you must protect the probe.    After use, use absorbent paper to gently absorb the water on the probe.
In the following cases, the PH meter must be re-calibrated:
1.    Has been used for a long time after calibration;
2.    Special electrode use Frequently;
3.    The measurement accuracy requirements are relatively high.</t>
    </r>
  </si>
  <si>
    <t>Accuracy 0.01 LCD Digital PH Meter Pen For Water Tester Aquarium Pool Automatic Calibration Water Quality Purity Tester With backlight</t>
  </si>
  <si>
    <t>Multifunctional PH Meter Pen Digital Water Tester with Backlight Auto Calibrated</t>
  </si>
  <si>
    <t>PH Value Meter Pen Digital Water Quality Tester with Backlight Accuracy 0.01 pH</t>
  </si>
  <si>
    <t>1Pc PH Value Meter Pen Digital Water Quality Tester with Backlight Fast Accurate</t>
  </si>
  <si>
    <t>DG60500102</t>
  </si>
  <si>
    <t>ph测试笔蓝色02背光款</t>
  </si>
  <si>
    <t>DG60500200</t>
  </si>
  <si>
    <t>三合一土壤检测仪ST-01</t>
  </si>
  <si>
    <t>https://detail.1688.com/offer/649153825744.html</t>
  </si>
  <si>
    <t>Description:
This 3-in-1 Soil Tester Tool is a must-have for any gardener, farmer, or indoor/outdoor plant enthusiast.  With this device, you can easily measure the moisture content, pH level, and light conditions of your soil, ensuring your plants are growing in the best possible environment.  The tool features a hygrometer sensor that requires no batteries, making it an eco-friendly and low-maintenance solution for your gardening needs.  It's compact, lightweight, and easy to use, making it perfect for both beginners and experienced gardeners.  Get yours today and take the guesswork out of your gardening!
Features:
1.  This 3-in-1 soil tester tool is a must for any gardener, farmer or indoor/outdoor plant lover.
2.  With this device you can easily measure the moisture content, pH and light conditions of your soil to ensure that your plants are growing in the best possible environment.
3.  The tool is a battery-free moisture sensor, making it an environmentally friendly and low-maintenance solution for your gardening needs.
4.  It is compact, lightweight and easy to use, making it perfect for beginners and experienced gardeners alike.
5.  Available in long and short versions, taking the guesswork out of gardening!
Specification
-100% brand new, high quality
-Size: 255*60*35MM
-Probe Size: Φ5*180MM
-Humidity: 1~10(DRY~WET)
-Light：0~2000(DARK~LIGHT)
PH：8~3.5(ALKALINE~ACIDIC)
Working Temperature: -10~60℃
Weight: About 80G
Power: No Batteries Required, Photosensitive Element
Package Included:
1*Soil Detector
Note:
1.  Due to manual measurement, please allow 1-3mm error.  Please make sure you don't mind before ordering.
2.  Please allow 1-3 gram weight error.  Please make sure you don't mind before ordering.
3.  Due to different lighting in the photos and differences in monitors, the pictures may not reflect the actual colour of the object.  Please make sure you don't mind before ordering, thank you!</t>
  </si>
  <si>
    <t>3 in 1 Soil Meter Moisture Meter , Sunlight Meter and Soil pH Tester Meter</t>
  </si>
  <si>
    <t>3 in 1 Soil Detector for Soil Moisture Content pH Level Light Conditions Tester</t>
  </si>
  <si>
    <t>3 in 1 Digital Soil Detector for Soil Moisture Content pH Level Light Condition</t>
  </si>
  <si>
    <t>3 in 1 Digital Soil Meter Moisture Sunlight Soil pH Tester Detector Garden Tool</t>
  </si>
  <si>
    <t>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lp%3A2047675&amp;epid=15059992299</t>
  </si>
  <si>
    <t>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t>
  </si>
  <si>
    <t>金元-英国专线，0-43kg</t>
  </si>
  <si>
    <t>DG63B00000</t>
  </si>
  <si>
    <t>园艺工具收纳架</t>
  </si>
  <si>
    <t>易卖通(杭州)电子商务有限责任公司</t>
  </si>
  <si>
    <t>https://detail.1688.com/offer/596012425152.html?_t=1685350687777&amp;spm=a2615.7691456.co_0_0_wangpu_score_0_0_0_0_1_0_0000_0.0</t>
  </si>
  <si>
    <t>Features:
1.     [MULTI-PURPOSE] The Garden Tools Organizer is a versatile storage solution that can accommodate all types of yard tools of long and short handle varying length yard tools.
2.     [MOBILE STORAGE] Utility Rack equipped with strong wheels, can be easily moved around to wherever you need it be, indoors, outdoors, or in the garage, basement, shed.
3.     [DURABLE STRUCTURE] The organizer made of sturdy plastic, this organizer is designed to withstand the wear and tear of outdoor use.
4.     [EASY ASSEMBLY] With its simple design, the organizer can be easily assembled without requiring any special tools or skills.
5.     [VERSATILE USE] Whether you're a professional landscaper, a gardening enthusiast or just someone who wants to keep their tools organized, the garage tool storage rack is the perfect solution for you.
Specification:
-100% brand new, high quality
-Garden Tool Organiser/Trolley
-Material: Plastic
-Measurements: about 76cm x 37cm x 13cm
-Material: Heavy Duty and Durable Polymer
-Sturdy Wheels For Easy Mobility
-Simple Assembly, No Tools Required
-Designed To Hold about 40 Short and Long Handled Tools
-Slots Made To Fit Garden Tools Of Various Shapes and Sizes
-Portable, Compact and Convenient
-Space Saving Storage Design
-Keep Your Tools In One Place, Orderly and Uncluttered
Ideal For Your Garden Shed Or Garage
Package Includes:
1Set*Garden Tools Organizer
Note:Please allow slightly errors due to manual measurement and different monitors.</t>
  </si>
  <si>
    <t>Garden Tool Organizer Rakes Shovels Rack Hand Tools Storage Rack large Tools Mop Broom Holder for Shed Outside Lawn Home
SEDY® Garden Tool Organiser 40 Tool Capacity Mobile Portable Space Saving</t>
  </si>
  <si>
    <t>1Pc Garden Tools Organizer Trolley Hand Tools Storage Rack Portable Space Saving</t>
  </si>
  <si>
    <t>Garden Tools Organizer Trolley Hand Tools Storage Rack for Garden Shed Or Garage</t>
  </si>
  <si>
    <t>Garden Tools Organizer Multifunctional Storage Rack Short and Long Handled Tools</t>
  </si>
  <si>
    <t>https://www.ebay.com.au/itm/385309413748</t>
  </si>
  <si>
    <t>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MA%252BfVxeRESJphgpv%252FeHm8qeFAS92YSYPz3lrA%253D%253D%7Campid%3APL_CLK%7Cclp%3A4429486</t>
  </si>
  <si>
    <t>K9</t>
  </si>
  <si>
    <t>DG56600000</t>
  </si>
  <si>
    <t>跨境充电手电筒P50</t>
  </si>
  <si>
    <t>义乌市瑾乐户外用品有限公司</t>
  </si>
  <si>
    <t>https://detail.1688.com/offer/705265199162.html</t>
  </si>
  <si>
    <t>中性白盒</t>
  </si>
  <si>
    <t>Description：
The latest long-range flashlight as the light-emitting point.  It is the flashlight with the longest irradiation distance on the market.  There are 7 modes, suitable for various places.  The flashlight uses 18650 can be used for 6-15 hours on a single charge.  4-level power display, keep abreast of the remaining power at any time, use the C-type fast charging charger to charge, the charging speed is 2 times that of ordinary chargers.  It is a must for outdoor activities and a little helper for the family.
Specifications：
-100% brand new, high quality
- Wick: 50W Wick
- Material: aluminum alloy
- Bright light battery life: 6-15 hours
- Battery: 18650
- Colour: Black
- Charging method: Type-C
- Waterproof grade: ife waterproof
- Shockproof: yes
- Weight: about250g
- Size: about 17.2*4.6*3.5cm
- Fixed focus: telescopic zoom
- Conversion method: button
- 7 gears (strong light, medium light, flash light, cob strong light , cob weak light , cob red light , cob red flash light)
NOTE:double click the button to turn on cob light.
Package List：
1 x Flashlight
1 x Lanyard
1 x USB Charger
1 x 18650 battery(opcional)</t>
  </si>
  <si>
    <t>Powerful Long Shot LED Flashlight Tactical Torch Outdoor Lighting USB Rechargeable Waterproof Camping COB Zoomable Light
3000 Meters Most Powerful LED Flashlight TYPE-C USB Rechargeable Torch Light High Power Flashlight Tactical Lantern 100000LM</t>
  </si>
  <si>
    <t>1x LED Flashlight Telescopic Zoom USB Type-C Fast Charging for Outdoor Essential</t>
  </si>
  <si>
    <t>LED Flashlight 7 Gears Telescopic Zoom USB Type-C Fast Charging Waterproof Torch</t>
  </si>
  <si>
    <t>1Pc LED Flashlight 7 Modes Telescopic Zoom USB Type-C Fast Charging Black Torch</t>
  </si>
  <si>
    <t>https://www.ebay.com.au/itm/285012960178</t>
  </si>
  <si>
    <t>DG56600101</t>
  </si>
  <si>
    <t>户外露营灯CL01老款</t>
  </si>
  <si>
    <t>东莞市镖马实业有限公司</t>
  </si>
  <si>
    <t>https://detail.1688.com/offer/681393439095.html</t>
  </si>
  <si>
    <t>固定轴</t>
  </si>
  <si>
    <t>Feature:
1.   [gimbal head] the upgraded version of cl01 uses gimbal head rotating shaft, which not only realizes multi-angle lighting, but also the gimbal support can adapt to other electronic products (such as cameras) that need to be placed on the support, which is more practical;
2.   [highlight LED lamp] cl01 upgraded camping lamp is equipped with 84 high light LED beads, providing excellent lighting effect, instantly lighting the dark space, and the lampshade covers the LED beads.    It is carefully designed to extend its service life;    Fireproof PC raw material metal bracket is safer;    One key switch is easy to operate;
3.   [easy installation and portability] the three section telescopic sleeve can be stretched to a height of 70cm-180cm according to the actual needs at different angles of the leg frame.    It is equipped with a shoulder storage bag, which is portable and convenient to carry and store;
4.   [new upgrade] metal hose connection, multi angle lighting;
Specifications:
-100% brand new, high quality
-Model: cl01 upgrade
-Materials: metal support + fireproof PC raw materials
-Input：5V-1.5A
-Number of Lights：LED 84 PCS
-Color Temperature :6500-7000k
-Product Size：59×7.5×7.5CM 
-Weight：about 800g
-Expanded: about 180cm
Package Includes:
1 x LED panel lamp
1 x Height Adjustable Tripod
Note:
1.   Due to the different monitor and light effect, the actual color of the item might be slightly different from the color showed on the pictures.    Thank you!
2.   Please allow 1-2cm measuring deviation due to manual measurement.</t>
  </si>
  <si>
    <t>Portable Outdoors Led Work Light USB Tripod Camping Lamp Spotlight SMD Telescopic Pillar Lamps For Road Travel Fishing BBQ
Portable Camping Light LED Selfie Light Lamp Photography Light with Tripod Stand for Outdoor Picnic Barbecue Working Live Stream</t>
  </si>
  <si>
    <t>Portable Outdoors Led Work Light Camping Light LED with Adjustable Tripod Stand</t>
  </si>
  <si>
    <t>1x Portable Outdoor Selfie Light Lamp Photography Light with Adjust Tripod Stand</t>
  </si>
  <si>
    <t>Outdoors Led Work Light LED Photography Light with Tripod Stand For Fishing BBQ</t>
  </si>
  <si>
    <t>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t>
  </si>
  <si>
    <t>金元-英国专线，0-44kg</t>
  </si>
  <si>
    <t>DG56600102</t>
  </si>
  <si>
    <t>户外露营灯CL01新款</t>
  </si>
  <si>
    <t>https://detail.1688.com/offer/680412464937.html</t>
  </si>
  <si>
    <t>360度旋转轴</t>
  </si>
  <si>
    <t>金元-英国专线，0-45kg</t>
  </si>
  <si>
    <t>金元-英国专线，0-46kg</t>
  </si>
  <si>
    <t>金元-英国专线，0-47kg</t>
  </si>
  <si>
    <t>金元-英国专线，0-48kg</t>
  </si>
  <si>
    <t>金元-英国专线，0-50kg</t>
  </si>
  <si>
    <t>金元-英国专线，0-53kg</t>
  </si>
  <si>
    <t>金元-英国专线，0-51kg</t>
  </si>
  <si>
    <t>金元-英国专线，0-54kg</t>
  </si>
  <si>
    <t>金元-英国专线，0-52kg</t>
  </si>
  <si>
    <t>金元-英国专线，0-60kg</t>
  </si>
  <si>
    <t>金元-英国专线，0-61kg</t>
  </si>
  <si>
    <t>金元-英国专线，0-49kg</t>
  </si>
  <si>
    <t>金元-英国专线，0-62kg</t>
  </si>
  <si>
    <t>金元-英国专线，0-63kg</t>
  </si>
  <si>
    <t>金元-英国专线，0-64kg</t>
  </si>
  <si>
    <t>金元-英国专线，0-65kg</t>
  </si>
  <si>
    <t>金元-英国专线，0-66kg</t>
  </si>
  <si>
    <t>金元-英国专线，0-67kg</t>
  </si>
  <si>
    <t>金元-英国专线，0-68kg</t>
  </si>
  <si>
    <t>金元-英国专线，0-69kg</t>
  </si>
  <si>
    <t>金元-英国专线，0-70kg</t>
  </si>
  <si>
    <t>金元-英国专线，0-71kg</t>
  </si>
  <si>
    <t>dsheet_row_id</t>
  </si>
  <si>
    <t>dsheet_shop_initial</t>
  </si>
  <si>
    <t>dsheet_sitecode</t>
  </si>
  <si>
    <t>dsheet_currency</t>
  </si>
  <si>
    <t>dsheet_format</t>
  </si>
  <si>
    <t>dsheet_duration</t>
  </si>
  <si>
    <t>dsheet_var_parent_sku</t>
  </si>
  <si>
    <t>dsheet_product_code</t>
  </si>
  <si>
    <t>dsheet_remark</t>
  </si>
  <si>
    <t>dsheet_var_photo</t>
  </si>
  <si>
    <t>dsheet_var_child_var1</t>
  </si>
  <si>
    <t>dsheet_var_child_var2</t>
  </si>
  <si>
    <t>dsheet_var_child_var3</t>
  </si>
  <si>
    <t>dsheet_var_child_var4</t>
  </si>
  <si>
    <t>dsheet_var_child_var5</t>
  </si>
  <si>
    <t>dsheet_var_ean</t>
  </si>
  <si>
    <t>dsheet_var_upc</t>
  </si>
  <si>
    <t>dsheet_var_isbn</t>
  </si>
  <si>
    <t>dsheet_var_epid</t>
  </si>
  <si>
    <t>dsheet_lot_size</t>
  </si>
  <si>
    <t>dsheet_qty</t>
  </si>
  <si>
    <t>dsheet_price</t>
  </si>
  <si>
    <t>dsheet_price_dis</t>
  </si>
  <si>
    <t>dsheet_discount_profileid</t>
  </si>
  <si>
    <t>dsheet_isoffer</t>
  </si>
  <si>
    <t>dsheet_rejectamt</t>
  </si>
  <si>
    <t>dsheet_acceptamt</t>
  </si>
  <si>
    <t>dsheet_payment_method</t>
  </si>
  <si>
    <t>dsheet_paypal_email</t>
  </si>
  <si>
    <t>dsheet_autopay</t>
  </si>
  <si>
    <t>dsheet_checkout_policy</t>
  </si>
  <si>
    <t>dsheet_vatratepercent</t>
  </si>
  <si>
    <t>dsheet_itemcountry</t>
  </si>
  <si>
    <t>dsheet_itemlocation</t>
  </si>
  <si>
    <t>dsheet_full_item_model</t>
  </si>
  <si>
    <t>dsheet_ship_to_country</t>
  </si>
  <si>
    <t>dsheet_exclude_shiptolocation</t>
  </si>
  <si>
    <t>dsheet_ship_service</t>
  </si>
  <si>
    <t>dsheet_first_post</t>
  </si>
  <si>
    <t>dsheet_second_post</t>
  </si>
  <si>
    <t>dsheet_ship_surcharge</t>
  </si>
  <si>
    <t>dsheet_intl_ship_service</t>
  </si>
  <si>
    <t>dsheet_intl_ship_location</t>
  </si>
  <si>
    <t>dsheet_intl_first_post</t>
  </si>
  <si>
    <t>dsheet_intl_second_post</t>
  </si>
  <si>
    <t>dsheet_max_dispatch_time</t>
  </si>
  <si>
    <t>dsheet_return_accepted</t>
  </si>
  <si>
    <t>dsheet_return_refund</t>
  </si>
  <si>
    <t>dsheet_return_within</t>
  </si>
  <si>
    <t>dsheet_return_shipby</t>
  </si>
  <si>
    <t>dsheet_intl_return_accepted</t>
  </si>
  <si>
    <t>dsheet_intl_return_refund</t>
  </si>
  <si>
    <t>dsheet_intl_return_within</t>
  </si>
  <si>
    <t>dsheet_intl_return_shipby</t>
  </si>
  <si>
    <t>dsheet_return_policy</t>
  </si>
  <si>
    <t>dsheet_domestic_rate_table_id</t>
  </si>
  <si>
    <t>dsheet_international_rate_table_id</t>
  </si>
  <si>
    <t>dsheet_pkg_type</t>
  </si>
  <si>
    <t>dsheet_pkg_irregular</t>
  </si>
  <si>
    <t>dsheet_pkg_length</t>
  </si>
  <si>
    <t>dsheet_pkg_width</t>
  </si>
  <si>
    <t>dsheet_pkg_depth</t>
  </si>
  <si>
    <t>dsheet_pkg_major</t>
  </si>
  <si>
    <t>dsheet_pkg_minor</t>
  </si>
  <si>
    <t>dsheet_ebay_policy_fulfillment</t>
  </si>
  <si>
    <t>dsheet_ebay_policy_payment</t>
  </si>
  <si>
    <t>dsheet_ebay_policy_return</t>
  </si>
  <si>
    <t>dsheet_ebay_policy_enabled</t>
  </si>
  <si>
    <t>dsheet_productsize</t>
  </si>
  <si>
    <t>dsheet_receivedesc1</t>
  </si>
  <si>
    <t>dsheet_receivedesc2</t>
  </si>
  <si>
    <t>dsheet_receivedesc3</t>
  </si>
  <si>
    <t>dsheet_receivedesc4</t>
  </si>
  <si>
    <t>dsheet_receivedesc5</t>
  </si>
  <si>
    <t>dsheet_maindesc01</t>
  </si>
  <si>
    <t>dsheet_maindesc02</t>
  </si>
  <si>
    <t>dsheet_maindesc03</t>
  </si>
  <si>
    <t>dsheet_maindesc04</t>
  </si>
  <si>
    <t>dsheet_maindesc05</t>
  </si>
  <si>
    <t>dsheet_maindesc06</t>
  </si>
  <si>
    <t>dsheet_maindesc07</t>
  </si>
  <si>
    <t>dsheet_maindesc08</t>
  </si>
  <si>
    <t>dsheet_maindesc09</t>
  </si>
  <si>
    <t>dsheet_maindesc10</t>
  </si>
  <si>
    <t>dsheet_video01</t>
  </si>
  <si>
    <t>dsheet_epr_echo_participation_fee</t>
  </si>
  <si>
    <t>dsheet_epr_producer_product_id</t>
  </si>
  <si>
    <t>dsheet_epr_product_documentation_id</t>
  </si>
  <si>
    <t>dsheet_epr_product_package_id</t>
  </si>
  <si>
    <t>dsheet_epr_shipment_package_id</t>
  </si>
  <si>
    <t>dsheet_pictotal</t>
  </si>
  <si>
    <t>dsheet_poster</t>
  </si>
  <si>
    <t>dsheet_poster_link</t>
  </si>
  <si>
    <t>dsheet_gallery</t>
  </si>
  <si>
    <t>dsheet_gallerytype</t>
  </si>
  <si>
    <t>dsheet_photofirst</t>
  </si>
  <si>
    <t>dsheet_pic_use_actual_path</t>
  </si>
  <si>
    <t>dsheet_desc_use_actual_html</t>
  </si>
  <si>
    <t>dsheet_cmptblty_use_profile</t>
  </si>
  <si>
    <t>dsheet_pic_actual_paths</t>
  </si>
  <si>
    <t>dsheet_condition_id</t>
  </si>
  <si>
    <t>dsheet_condition_desc</t>
  </si>
  <si>
    <t>dsheet_ebcategory</t>
  </si>
  <si>
    <t>dsheet_ebcategory2</t>
  </si>
  <si>
    <t>dsheet_shopcategory1</t>
  </si>
  <si>
    <t>dsheet_shopcategory2</t>
  </si>
  <si>
    <t>dsheet_sitecategory</t>
  </si>
  <si>
    <t>dsheet_titleexternal</t>
  </si>
  <si>
    <t>dsheet_subtitleexternal</t>
  </si>
  <si>
    <t>dsheet_titleinternal</t>
  </si>
  <si>
    <t>dsheet_item_specific_1</t>
  </si>
  <si>
    <t>dsheet_item_specific_2</t>
  </si>
  <si>
    <t>dsheet_item_specific_3</t>
  </si>
  <si>
    <t>dsheet_item_specific_4</t>
  </si>
  <si>
    <t>dsheet_item_specific_5</t>
  </si>
  <si>
    <t>dsheet_item_specific_6</t>
  </si>
  <si>
    <t>dsheet_item_specific_7</t>
  </si>
  <si>
    <t>dsheet_item_specific_8</t>
  </si>
  <si>
    <t>dsheet_item_specific_9</t>
  </si>
  <si>
    <t>dsheet_item_specific_10</t>
  </si>
  <si>
    <t>dsheet_item_specific_11</t>
  </si>
  <si>
    <t>dsheet_item_specific_12</t>
  </si>
  <si>
    <t>dsheet_item_specific_13</t>
  </si>
  <si>
    <t>dsheet_item_specific_14</t>
  </si>
  <si>
    <t>dsheet_item_specific_15</t>
  </si>
  <si>
    <t>dsheet_item_specific_16</t>
  </si>
  <si>
    <t>dsheet_item_specific_17</t>
  </si>
  <si>
    <t>dsheet_item_specific_18</t>
  </si>
  <si>
    <t>dsheet_item_specific_19</t>
  </si>
  <si>
    <t>dsheet_item_specific_20</t>
  </si>
  <si>
    <t>dsheet_item_specific_21</t>
  </si>
  <si>
    <t>dsheet_item_specific_22</t>
  </si>
  <si>
    <t>dsheet_item_specific_23</t>
  </si>
  <si>
    <t>dsheet_item_specific_24</t>
  </si>
  <si>
    <t>dsheet_item_specific_25</t>
  </si>
  <si>
    <t>dsheet_item_specific_26</t>
  </si>
  <si>
    <t>dsheet_item_specific_27</t>
  </si>
  <si>
    <t>dsheet_item_specific_28</t>
  </si>
  <si>
    <t>dsheet_item_specific_29</t>
  </si>
  <si>
    <t>dsheet_item_specific_30</t>
  </si>
  <si>
    <t>dsheet_item_specific_31</t>
  </si>
  <si>
    <t>dsheet_item_specific_32</t>
  </si>
  <si>
    <t>dsheet_item_specific_33</t>
  </si>
  <si>
    <t>dsheet_item_specific_34</t>
  </si>
  <si>
    <t>dsheet_item_specific_35</t>
  </si>
  <si>
    <t>dsheet_item_specific_36</t>
  </si>
  <si>
    <t>dsheet_item_specific_37</t>
  </si>
  <si>
    <t>dsheet_item_specific_38</t>
  </si>
  <si>
    <t>dsheet_item_specific_39</t>
  </si>
  <si>
    <t>dsheet_item_specific_40</t>
  </si>
  <si>
    <t>dsheet_item_specific_41</t>
  </si>
  <si>
    <t>dsheet_item_specific_42</t>
  </si>
  <si>
    <t>dsheet_item_specific_43</t>
  </si>
  <si>
    <t>dsheet_item_specific_44</t>
  </si>
  <si>
    <t>dsheet_item_specific_45</t>
  </si>
  <si>
    <t>dsheet_catalog_use_photo</t>
  </si>
  <si>
    <t>dsheet_catalog_use_specific</t>
  </si>
  <si>
    <t>dsheet_profile_idx</t>
  </si>
  <si>
    <t>dsheet_cmptblty_profile_idx</t>
  </si>
  <si>
    <t>dsheet_template_idx</t>
  </si>
  <si>
    <t>dsheet_tag</t>
  </si>
  <si>
    <t>dsheet_attr_group</t>
  </si>
  <si>
    <t>dsheet_listenhancement</t>
  </si>
  <si>
    <t>dsheet_intl_site_visibilility</t>
  </si>
  <si>
    <t>dsheet_keep_enabled</t>
  </si>
  <si>
    <t>dsheet_use_actual_stklvl</t>
  </si>
  <si>
    <t>dsheet_EOF</t>
  </si>
  <si>
    <t>Row ID</t>
  </si>
  <si>
    <t>Sales channel</t>
  </si>
  <si>
    <t>Site</t>
  </si>
  <si>
    <t>Cur.</t>
  </si>
  <si>
    <t>L.Fmt</t>
  </si>
  <si>
    <t>L.Dur.</t>
  </si>
  <si>
    <t>P.SKU</t>
  </si>
  <si>
    <t>Remark</t>
  </si>
  <si>
    <t>Pic.Variation</t>
  </si>
  <si>
    <t>Mutli-variation Name:Value Pair 1</t>
  </si>
  <si>
    <t>Mutli-variation Name:Value Pair 2</t>
  </si>
  <si>
    <t>Mutli-variation Name:Value Pair 3</t>
  </si>
  <si>
    <t>Mutli-variation Name:Value Pair 4</t>
  </si>
  <si>
    <t>Mutli-variation Name:Value Pair 5</t>
  </si>
  <si>
    <t>Mutli-variation EAN</t>
  </si>
  <si>
    <t>Mutli-variation UPC</t>
  </si>
  <si>
    <t>Mutli-variation ISBN</t>
  </si>
  <si>
    <t>Mutli-variation ePID</t>
  </si>
  <si>
    <t>Lot</t>
  </si>
  <si>
    <t>Qty</t>
  </si>
  <si>
    <t>Price</t>
  </si>
  <si>
    <t>Strikethrough Price</t>
  </si>
  <si>
    <t>Postage Discount Profile ID</t>
  </si>
  <si>
    <t>O.</t>
  </si>
  <si>
    <t>R.Amt</t>
  </si>
  <si>
    <t>A.Amt</t>
  </si>
  <si>
    <t>Payment</t>
  </si>
  <si>
    <t>PayPal Email</t>
  </si>
  <si>
    <t>Immediate Payment</t>
  </si>
  <si>
    <t>Payment Instruction</t>
  </si>
  <si>
    <t>VAT (Value-added Tax) rate</t>
  </si>
  <si>
    <t>Item Country</t>
  </si>
  <si>
    <t>Item location</t>
  </si>
  <si>
    <t>Item Postal Code</t>
  </si>
  <si>
    <t>Ship to (Region/country)</t>
  </si>
  <si>
    <t>Ship to (Exclusion List)</t>
  </si>
  <si>
    <t>Shipping Service(Domestic)</t>
  </si>
  <si>
    <t>Post.D.</t>
  </si>
  <si>
    <t>Postage Domestic (Additional)</t>
  </si>
  <si>
    <t>Add a surcharge for Alaska, Hawaii, and Puerto Rico</t>
  </si>
  <si>
    <t>Shipping service(International)</t>
  </si>
  <si>
    <t>Shipping Location</t>
  </si>
  <si>
    <t>Post.I.</t>
  </si>
  <si>
    <t>Postage International(Additional)</t>
  </si>
  <si>
    <t>Handling Time</t>
  </si>
  <si>
    <t>Return Accepted</t>
  </si>
  <si>
    <t>Return Refund</t>
  </si>
  <si>
    <t>Return Within</t>
  </si>
  <si>
    <t>Return Ship By</t>
  </si>
  <si>
    <t>International Return Accepted</t>
  </si>
  <si>
    <t>International Return Refund</t>
  </si>
  <si>
    <t>International Return Within</t>
  </si>
  <si>
    <t>International Return Ship By</t>
  </si>
  <si>
    <t>Return Policy</t>
  </si>
  <si>
    <t>Domestic Rate Table</t>
  </si>
  <si>
    <t>International Rate Table</t>
  </si>
  <si>
    <t>Package type</t>
  </si>
  <si>
    <t>Irregular package</t>
  </si>
  <si>
    <t>Package length</t>
  </si>
  <si>
    <t>Package width</t>
  </si>
  <si>
    <t>Package depth</t>
  </si>
  <si>
    <t>Package weight (Major)</t>
  </si>
  <si>
    <t>Package weight (Minor)</t>
  </si>
  <si>
    <t>eBay Shipping policy</t>
  </si>
  <si>
    <t>eBay Payment policy</t>
  </si>
  <si>
    <t>eBay Return policy</t>
  </si>
  <si>
    <t>Use eBay Policy</t>
  </si>
  <si>
    <t>Product size Desc</t>
  </si>
  <si>
    <t>Custom section Header</t>
  </si>
  <si>
    <t>Custom section Desc1</t>
  </si>
  <si>
    <t>Custom section Desc2</t>
  </si>
  <si>
    <t>Custom section Desc3</t>
  </si>
  <si>
    <t>Custom section Desc4</t>
  </si>
  <si>
    <t>Detail item Desc-1</t>
  </si>
  <si>
    <t>Detail item Desc-2</t>
  </si>
  <si>
    <t>Detail item Desc-3</t>
  </si>
  <si>
    <t>Detail item Desc-4</t>
  </si>
  <si>
    <t>Detail item Desc-5</t>
  </si>
  <si>
    <t>Detail item Desc-6</t>
  </si>
  <si>
    <t>Detail item Desc-7</t>
  </si>
  <si>
    <t>Detail item Desc-8</t>
  </si>
  <si>
    <t>Detail item Desc-9</t>
  </si>
  <si>
    <t>Detail item Desc-10</t>
  </si>
  <si>
    <t>eBay Video ID</t>
  </si>
  <si>
    <t>EPR Echo Participation Fee</t>
  </si>
  <si>
    <t>EPR Producer Product ID</t>
  </si>
  <si>
    <t>EPR Product Documentation ID</t>
  </si>
  <si>
    <t>EPR Product Package ID</t>
  </si>
  <si>
    <t>EPR Shipment Package ID</t>
  </si>
  <si>
    <t>T.Pic</t>
  </si>
  <si>
    <t>Poster File name(eg x.jpg  ,y,png)HTML</t>
  </si>
  <si>
    <t>URL of Poster Link</t>
  </si>
  <si>
    <t>Photo Gallery File name(eg x.jpg  ,y.gif)HTML</t>
  </si>
  <si>
    <t>Photo Gallery Type</t>
  </si>
  <si>
    <t>Auto generated photo file name header</t>
  </si>
  <si>
    <t>Pic is actual path</t>
  </si>
  <si>
    <t>Description is html</t>
  </si>
  <si>
    <t>Dynamic link to Compatibility profile</t>
  </si>
  <si>
    <t>Item Pictures HTML Path</t>
  </si>
  <si>
    <t>Item condition</t>
  </si>
  <si>
    <t>Item Condition Desc</t>
  </si>
  <si>
    <t>eBay.Cat1</t>
  </si>
  <si>
    <t>Ebay category 2</t>
  </si>
  <si>
    <t>Shop.Cat1</t>
  </si>
  <si>
    <t>Shop.Cat2</t>
  </si>
  <si>
    <t>Site.Cat</t>
  </si>
  <si>
    <t>Item Title</t>
  </si>
  <si>
    <t>Item Subtitle</t>
  </si>
  <si>
    <t>Item internal title</t>
  </si>
  <si>
    <t>Item specific:Value Pair 1</t>
  </si>
  <si>
    <t>Item specific:Value Pair 2</t>
  </si>
  <si>
    <t>Item specific:Value Pair 3</t>
  </si>
  <si>
    <t>Item specific:Value Pair 4</t>
  </si>
  <si>
    <t>Item specific:Value Pair 5</t>
  </si>
  <si>
    <t>Item specific:Value Pair 6</t>
  </si>
  <si>
    <t>Item specific:Value Pair 7</t>
  </si>
  <si>
    <t>Item specific:Value Pair 8</t>
  </si>
  <si>
    <t>Item specific:Value Pair 9</t>
  </si>
  <si>
    <t>Item specific:Value Pair 10</t>
  </si>
  <si>
    <t>Item specific:Value Pair 11</t>
  </si>
  <si>
    <t>Item specific:Value Pair 12</t>
  </si>
  <si>
    <t>Item specific:Value Pair 13</t>
  </si>
  <si>
    <t>Item specific:Value Pair 14</t>
  </si>
  <si>
    <t>Item specific:Value Pair 15</t>
  </si>
  <si>
    <t>Item specific:Value Pair 16</t>
  </si>
  <si>
    <t>Item specific:Value Pair 17</t>
  </si>
  <si>
    <t>Item specific:Value Pair 18</t>
  </si>
  <si>
    <t>Item specific:Value Pair 19</t>
  </si>
  <si>
    <t>Item specific:Value Pair 20</t>
  </si>
  <si>
    <t>Item specific:Value Pair 21</t>
  </si>
  <si>
    <t>Item specific:Value Pair 22</t>
  </si>
  <si>
    <t>Item specific:Value Pair 23</t>
  </si>
  <si>
    <t>Item specific:Value Pair 24</t>
  </si>
  <si>
    <t>Item specific:Value Pair 25</t>
  </si>
  <si>
    <t>Item specific:Value Pair 26</t>
  </si>
  <si>
    <t>Item specific:Value Pair 27</t>
  </si>
  <si>
    <t>Item specific:Value Pair 28</t>
  </si>
  <si>
    <t>Item specific:Value Pair 29</t>
  </si>
  <si>
    <t>Item specific:Value Pair 30</t>
  </si>
  <si>
    <t>Item specific:Value Pair 31</t>
  </si>
  <si>
    <t>Item specific:Value Pair 32</t>
  </si>
  <si>
    <t>Item specific:Value Pair 33</t>
  </si>
  <si>
    <t>Item specific:Value Pair 34</t>
  </si>
  <si>
    <t>Item specific:Value Pair 35</t>
  </si>
  <si>
    <t>Item specific:Value Pair 36</t>
  </si>
  <si>
    <t>Item specific:Value Pair 37</t>
  </si>
  <si>
    <t>Item specific:Value Pair 38</t>
  </si>
  <si>
    <t>Item specific:Value Pair 39</t>
  </si>
  <si>
    <t>Item specific:Value Pair 40</t>
  </si>
  <si>
    <t>Item specific:Value Pair 41</t>
  </si>
  <si>
    <t>Item specific:Value Pair 42</t>
  </si>
  <si>
    <t>Item specific:Value Pair 43</t>
  </si>
  <si>
    <t>Item specific:Value Pair 44</t>
  </si>
  <si>
    <t>Item specific:Value Pair 45</t>
  </si>
  <si>
    <t>Use stock photo</t>
  </si>
  <si>
    <t>Use catalog specific</t>
  </si>
  <si>
    <t>Business Profile ID</t>
  </si>
  <si>
    <t>Compatibility Profile ID</t>
  </si>
  <si>
    <t>Template ID</t>
  </si>
  <si>
    <t>Tag</t>
  </si>
  <si>
    <t>Attribute Group</t>
  </si>
  <si>
    <t>List Enhancement</t>
  </si>
  <si>
    <t>International Site Visibility</t>
  </si>
  <si>
    <t>Keep One Active</t>
  </si>
  <si>
    <t>Use Actual Stock</t>
  </si>
  <si>
    <t>9071968</t>
  </si>
  <si>
    <t>Australia</t>
  </si>
  <si>
    <t>AUD</t>
  </si>
  <si>
    <t>BIN</t>
  </si>
  <si>
    <t>GTC</t>
  </si>
  <si>
    <t>GAW@#SZ050090037400RK-P</t>
  </si>
  <si>
    <t>GAW@#SZ050090037400RK-1</t>
  </si>
  <si>
    <t>SZ050090037400RK-1AM.jpg</t>
  </si>
  <si>
    <t>Item Colour:Silver</t>
  </si>
  <si>
    <t>Does not appy</t>
  </si>
  <si>
    <t>1</t>
  </si>
  <si>
    <t>88</t>
  </si>
  <si>
    <t>4.99</t>
  </si>
  <si>
    <t>0</t>
  </si>
  <si>
    <t>PayPal</t>
  </si>
  <si>
    <t>greatartworks2@hotmail.com</t>
  </si>
  <si>
    <t>CN</t>
  </si>
  <si>
    <t>Chengdu</t>
  </si>
  <si>
    <t>Worldwide</t>
  </si>
  <si>
    <t>AL;AD;AT;US;UK;DE;BA;DE;GI;IS;IE;IT;JE;LI;MK;MD;MC;ME;SM;RS;SJ;CH;GB;VA;AI;AG;AW;BS;BB;BZ;VG;KY;CR;DM;DO;SV;GD;GP;GT;HT;HN;JM;MQ;MS;AN;NI;PA;KN;LC;VC;TT;VI;HK;MO;TW;BO;CO;EC;FK;GF;GY;PY;SR;UY;VE;BM;GL;PM;US;DZ;AO;BJ;BW;BF;BI;CM;CV;CF;TD;KM;CD;CG;CI;DJ;EG;GQ;ER;ET;GA;GM;GH;GN;GW;KE;LS;LR;LY;MG;MW;ML;MR;MU;YT;MA;MZ;NA;NE;NG;RE;RW;SH;SN;SC;SL;SO;SZ;TZ;TG;TN;UG;EH;ZM;ZW;IQ;AF;CN;GE;AS;CK;FJ;PF;GU;KI;MH;FM;NR;NC;NU;PW;PG;SB;TO;TV;VU;WF;WS;CA</t>
  </si>
  <si>
    <t>AU_EconomyShippingFromGC</t>
  </si>
  <si>
    <t>AU_IntlEconomyShippingFromGC</t>
  </si>
  <si>
    <t>7</t>
  </si>
  <si>
    <t>ReturnsAccepted</t>
  </si>
  <si>
    <t>MoneyBack</t>
  </si>
  <si>
    <t>Days_60</t>
  </si>
  <si>
    <t>Buyer</t>
  </si>
  <si>
    <t>1. You must be SATISFIED! We are confident that you will be 100% satisfied with our products.
2. Any Item may be returned for replacement or full refund of your purchase amount within 30 days of receiving the item.
3. No question ask - NO RESTOCKING FEE!!! You only need to pay for the return shipping cost. 
4. Shipping &amp; Handling cost is non-refundable.
5. Merchandise damaged or with missing components are not refundable.
6. All returned items must have a Return Merchandise Authorization number and buyers are responsible for return shipping with proper package.
7. We will not responsible for any items that it does not returned in accordance with the above terms.</t>
  </si>
  <si>
    <t>None</t>
  </si>
  <si>
    <t>&lt;p&gt;&lt;span style="font-size:16px"&gt;&lt;span style="font-family:times new roman,times,serif"&gt;&lt;strong&gt;Features:&lt;/strong&gt;&lt;br /&gt;
100% Brand New.&lt;br /&gt;
Great for homeowners and DIYers to quickly do jobs such as electronic assemblies and repairs, and home improvement projects, it&amp;#39;s also ideal for travel, camping etc..&lt;br /&gt;
The set of 2 multipurpose screwdrivers tool keychain including one flat head screwdriver and one phillips head screwdriver&lt;br /&gt;
Made of high quality stainless steel.&amp;nbsp;&lt;br /&gt;
Keychain design &amp;amp; Lightweight, suitable to every day carry with your key ring, belt or backpack...&lt;br /&gt;
The key body fits 1/4&amp;quot; head hex, and the key head with flat design better to exert your strength&lt;br /&gt;
The small size and keychain style of the Pocket Screwdriver makes it a convenient tool to carry with you every day, and it&amp;#39;s very lightweight only 30g/pair, easily attaches to your keys, belt or backpack.&lt;/span&gt;&lt;/span&gt;&lt;/p&gt;
&lt;p&gt;&amp;nbsp;&lt;/p&gt;
&lt;p&gt;&lt;span style="font-size:16px"&gt;&lt;span style="font-family:times new roman,times,serif"&gt;Material: Stainless steel&lt;br /&gt;
Color : Silver, Black&lt;br /&gt;
Pocket Mini Size: (L*W) approx: 68*13mm&lt;/span&gt;&lt;/span&gt;&lt;/p&gt;
&lt;p&gt;&amp;nbsp;&lt;/p&gt;
&lt;p&gt;&lt;span style="font-size:16px"&gt;&lt;span style="font-family:times new roman,times,serif"&gt;&lt;strong&gt;Package list:&lt;/strong&gt;&lt;br /&gt;
1 x Pocket Screwdriver Keychain&lt;/span&gt;&lt;/span&gt;&lt;/p&gt;
&lt;p&gt;&amp;nbsp;&lt;/p&gt;
&lt;p&gt;&lt;span style="font-size:16px"&gt;&lt;span style="font-family:times new roman,times,serif"&gt;&lt;strong&gt;Note:&amp;nbsp;&lt;/strong&gt;&lt;br /&gt;
1.Please allow 0.1-2cm error due to manual measurement.&lt;br /&gt;
2.The color may have different as the difference display, pls understand.&lt;/span&gt;&lt;/span&gt;&lt;/p&gt;</t>
  </si>
  <si>
    <t>https://www.greatartworksweb.com/digital/SZ050090037400RK-EM.jpg;
SZ050090037400RK-FM.jpg;
SZ050090037400RK-DM.jpg;
SZ050090037400RK-D1.jpg;
SZ050090037400RK-D3.jpg;
SZ050090037400RK-D2.jpg;
SZ050090037400RK-CC1.jpg</t>
  </si>
  <si>
    <t>Gallery</t>
  </si>
  <si>
    <t>SZ050090037400RK-EM.jpg;
SZ050090037400RK-FM.jpg;
SZ050090037400RK-DM.jpg;
SZ050090037400RK-D1.jpg;
SZ050090037400RK-D3.jpg;
SZ050090037400RK-D2.jpg;
SZ050090037400RK-CC1.jpg</t>
  </si>
  <si>
    <t>1000</t>
  </si>
  <si>
    <t>75236</t>
  </si>
  <si>
    <t>4782986012</t>
  </si>
  <si>
    <t>Portable Pocket Screwdriver Keychain Flat Head &amp; Phillips Head Screwdriver Set</t>
  </si>
  <si>
    <t>Brand:Unbranded</t>
  </si>
  <si>
    <t>MPN:Does Not Apply</t>
  </si>
  <si>
    <t>UPC:Does not apply</t>
  </si>
  <si>
    <t>Type:Screwdriver</t>
  </si>
  <si>
    <t>Material:Stainless Steel</t>
  </si>
  <si>
    <t>Pocket Mini Size: (L*W) approx: 68*13mm</t>
  </si>
  <si>
    <t>7223</t>
  </si>
  <si>
    <t>11991</t>
  </si>
  <si>
    <t>GAW@#SZ050090037400RK-2</t>
  </si>
  <si>
    <t>SZ050090037400RK-2AM.jpg</t>
  </si>
  <si>
    <t>Item Colour:Black</t>
  </si>
  <si>
    <t>o</t>
  </si>
  <si>
    <t>GAW@#DG46200000</t>
  </si>
  <si>
    <t>DG46200001AM.jpg</t>
  </si>
  <si>
    <t>SZB03</t>
  </si>
  <si>
    <t>DG46200000D2.jpg;
DG46200000AM.jpg;
DG46200000D1.jpg;
DG46200000D3.jpg;
DG46200000D4.jpg;
DG46200000D5.jpg;
DG46200000D6.jpg;
DG46200000D7.jpg;
DG46200000D8.jpg;
DG46200000D9.jpg;
DG46200000D10.jpg;
DG46200000D11.jpg</t>
  </si>
  <si>
    <t>DG46200000AM.jpg;
DG46200000D12.jpg;
DG46200000D11.jpg;
DG46200000D13.jpg;
DG46200000D14.jpg;
DG46200000D15.jpg;
DG46200000D16.jpg;
DG46200000D17.jpg;
DG46200000D8.jpg;
DG46200000D9.jpg;
DG46200000D10.jpg;
DG46200000D7.jpg</t>
  </si>
  <si>
    <t>DG46200002AM.jpg</t>
  </si>
  <si>
    <t>Item Colour:White</t>
  </si>
  <si>
    <t>GAW@#DG46200100</t>
  </si>
  <si>
    <t>50</t>
  </si>
  <si>
    <t>SZ001</t>
  </si>
  <si>
    <t>DG46200100-AD1.jpg;
DG46200100-AD2.jpg;
DG46200100-AD3.jpg;
DG46200100-AD4.jpg;
DG46200100-AD5.jpg;
DG46200100-AD6.jpg;
DG46200100-AD7.jpg;
DG46200100-AD8.jpg;
DG46200100-AC1.jpg;
DG46200100-CC1.jpg</t>
  </si>
  <si>
    <t>GAW@#DG46200200</t>
  </si>
  <si>
    <t>DG46200201AM.jpg</t>
  </si>
  <si>
    <t>Item Size:S</t>
  </si>
  <si>
    <t>100</t>
  </si>
  <si>
    <t>DG46200200D27.jpg;
DG46200200D3.jpg;
DG46200200D11.jpg;
DG46200200D12.jpg;
DG46200200D18.jpg;
DG46200200D28.jpg;
DG46200200D1.jpg;
DG46200200D2.jpg;
DG46200200D3.jpg;
DG46200200D4.jpg;
DG46200200D5.jpg;
DG46200200D6.jpg</t>
  </si>
  <si>
    <t>DG46200200D11.jpg;
DG46200200D12.jpg;
DG46200200D13.jpg;
DG46200200D14.jpg;
DG46200200D15.jpg;
DG46200200D16.jpg;
DG46200200D17.jpg;
DG46200200D18.jpg;
DG46200200D19.jpg;
DG46200200D20.jpg;
DG46200200D21.jpg;
DG46200200D22.jpg</t>
  </si>
  <si>
    <t>DG46200202AM.jpg</t>
  </si>
  <si>
    <t>Item Size:M</t>
  </si>
  <si>
    <t>DG46200203AM.jpg</t>
  </si>
  <si>
    <t>Item Size:L</t>
  </si>
  <si>
    <t>DG46200204AM.jpg</t>
  </si>
  <si>
    <t>Item Size:XL</t>
  </si>
  <si>
    <t>GAW@#DG46200300</t>
  </si>
  <si>
    <t>DG46200301AM.jpg</t>
  </si>
  <si>
    <t>DG46200301BM.jpg;
DG46200300D4.jpg;
DG46200300D5.jpg;
DG46200300D6.jpg;
DG46200300D7.jpg;
DG46200300D8.jpg;
DG46200300D9.jpg;
DG46200300D10.jpg;
DG46200300D11.jpg;
DG46200300D12.jpg</t>
  </si>
  <si>
    <t>DG46200301BM.jpg;
DG46200300D1.jpg;
DG46200300D2.jpg;
DG46200300D3.jpg;
DG46200300CC1.jpg;
DG46200300D8.jpg;
DG46200300D9.jpg;
DG46200300D10.jpg;
DG46200300D11.jpg;
DG46200300D12.jpg</t>
  </si>
  <si>
    <t>DG46200302AM.jpg</t>
  </si>
  <si>
    <t>DG46200303AM.jpg</t>
  </si>
  <si>
    <t>DG46200304AM.jpg</t>
  </si>
  <si>
    <t>GAW@#DG46200400</t>
  </si>
  <si>
    <t>DG46200401AM.jpg</t>
  </si>
  <si>
    <t>DG46200400D1.jpg;
DG46200400D2.jpg;
DG46200400D3.jpg;
DG46200400D4.jpg;
DG46200400D5.jpg;
DG46200400D6.jpg;
DG46200400D7.jpg;
DG46200400D8.jpg;
DG46200400D9.jpg;
DG46200400D10.jpg</t>
  </si>
  <si>
    <t>DG46200402AM.jpg</t>
  </si>
  <si>
    <t>DG46200403AM.jpg</t>
  </si>
  <si>
    <t>DG46200404AM.jpg</t>
  </si>
  <si>
    <t>GAW@#DG61300000</t>
  </si>
  <si>
    <t>Item Type:HTC-1</t>
  </si>
  <si>
    <t>Item Type:HTC-2</t>
  </si>
  <si>
    <t>GAW@#DG60D00000</t>
  </si>
  <si>
    <t>2</t>
  </si>
  <si>
    <t>GAW@#DG6050000</t>
  </si>
  <si>
    <t>Item Colour:Yellow</t>
  </si>
  <si>
    <t>Item Colour:Blue</t>
  </si>
  <si>
    <t>GAW@#DG60500100</t>
  </si>
  <si>
    <t>GAW@#DG60500200</t>
  </si>
  <si>
    <t>GAW@#DG63B00000</t>
  </si>
  <si>
    <t>GAW@#DG56600000</t>
  </si>
  <si>
    <t>GAW@#DG56600100</t>
  </si>
  <si>
    <t>Item Type:Fixed shaft</t>
  </si>
  <si>
    <t>Item Type:360° Rotating shaft</t>
  </si>
  <si>
    <t>8807690</t>
  </si>
  <si>
    <t>UK</t>
  </si>
  <si>
    <t>GBP</t>
  </si>
  <si>
    <t>MD@#DG60D00000</t>
  </si>
  <si>
    <t>218</t>
  </si>
  <si>
    <t>9.66</t>
  </si>
  <si>
    <t>0.00</t>
  </si>
  <si>
    <t>magicdigitalsholder@GMail.com</t>
  </si>
  <si>
    <t>Please tell us your confirmed address and phone number.</t>
  </si>
  <si>
    <t>ShenZhen</t>
  </si>
  <si>
    <t>AD;AU;US;DE;DE;AL;BA;GI;IS;JE;LI;MC;MD;ME;MK;RS;SJ;SM;VA;IQ;AF;CN;GE;AG;AI;AN;AW;BB;BS;BZ;CR;DM;DO;GD;GP;GT;HN;HT;JM;KN;KY;LC;MQ;MS;NI;PA;PR;SV;TC;TT;VC;VG;VI;AO;BF;BI;BJ;BW;CD;CF;CG;CI;CM;CV;DJ;DZ;EG;EH;ER;ET;GA;GH;GM;GN;GQ;GW;KE;KM;LR;LS;LY;MA;MG;ML;MR;MU;MW;MZ;NA;NE;NG;RE;RW;SC;SH;SL;SN;SO;SZ;TD;TG;TN;TZ;UG;YT;ZM;ZW;BO;CO;EC;FK;GF;GY;PY;SR;UY;VE;AS;CK;FJ;FM;GU;KI;MH;NC;NR;NU;PF;PG;PW;SB;TO;TV;VU;WF;WS;BM;GL;PM;US;HK;MO;TW</t>
  </si>
  <si>
    <t>UK_EconomySppedPAK</t>
  </si>
  <si>
    <t>UK_IntlEconomyShippingFromGC</t>
  </si>
  <si>
    <t>5</t>
  </si>
  <si>
    <t>MoneyBackOrExchange</t>
  </si>
  <si>
    <t>1. You must be SATISFIED! We are confident that you will be 100% satisfied with our products._x005f_x005f_x005f_x005F_x005f_x005f_x005f_x000D_
2. Any Item may be returned for replacement or full refund of your purchase amount within 30 days of receiving the item._x005f_x005f_x005f_x005F_x005f_x005f_x005f_x000D_
3. No question ask - NO RESTOCKING FEE!!! You only need to pay for the return shipping cost. _x005f_x005f_x005f_x005F_x005f_x005f_x005f_x000D_
4. Shipping &amp; Handling cost is non-refundable._x005f_x005f_x005f_x005F_x005f_x005f_x005f_x000D_
5. Merchandise damaged or with missing components are not refundable._x005f_x005f_x005f_x005F_x005f_x005f_x005f_x000D_
6. All returned items must have a Return Merchandise Authorization number and buyers are responsible for return shipping with proper package._x005f_x005f_x005f_x005F_x005f_x005f_x005f_x000D_
7. We will not responsible for any items that it does not returned in accordance with the above terms.</t>
  </si>
  <si>
    <t>&lt;p&gt;&lt;span style="font-size:18px"&gt;&lt;span style="font-family:times new roman,times,serif"&gt;&lt;strong&gt;Product Features:&lt;/strong&gt;&lt;/span&gt;&lt;/span&gt;&lt;/p&gt;&lt;p&gt;&lt;span style="font-size:18px"&gt;&lt;span style="font-family:times new roman,times,serif"&gt;Brand New.&lt;br /&gt;Multi-use grill clip, easy to clip.&lt;br /&gt;Suitable for clamping grilled meat, clamping bread, clamping charcoal and many other needs.&lt;br /&gt;Simple shape, comfortable grip. Steel bar is strong and good, not easy to damage, easy to clean.&lt;br /&gt;Clip mouth serrated design, clip solid.&lt;br /&gt;Stainless steel handle, comfortable in the hand.&lt;/span&gt;&lt;/span&gt;&lt;/p&gt;&lt;p&gt;&lt;br /&gt;&lt;span style="font-size:18px"&gt;&lt;span style="font-family:times new roman,times,serif"&gt;&lt;strong&gt;Specifications:&lt;/strong&gt;&lt;br /&gt;Product name: Multi-purpose baking folder&lt;br /&gt;Product material: Stainless steel&lt;br /&gt;Product Size: 29.5*9*3.5CM&lt;br /&gt;Product weight: 91g&lt;br /&gt;Product color: Silver&lt;br /&gt;Product use: Clip grill, bread, charcoal, etc.&lt;/span&gt;&lt;/span&gt;&lt;/p&gt;&lt;p&gt;&amp;nbsp;&lt;/p&gt;&lt;p&gt;&lt;strong&gt;&lt;span style="font-size:18px"&gt;&lt;span style="font-family:times new roman,times,serif"&gt;Package List:&lt;/span&gt;&lt;/span&gt;&lt;/strong&gt;&lt;/p&gt;&lt;p&gt;2Pcs stainless steel barbecue tongs 29.5 cm&lt;/p&gt;</t>
  </si>
  <si>
    <t>http://www.magicdigitals.com/digital/DG60D00000-BC3.jpg;DG60D00000-BC2.jpg;DG60D00000-BC1.jpg;DG60D00000-BD1.jpg;DG60D00000-AD1.jpg;DG60D00000-AD5.jpg;DG60D00000-AC1.jpg;DG60D00000-AC2.jpg;DG60D00000-CC1.jpg</t>
  </si>
  <si>
    <t>DG60D00000-AC1.jpg;DG60D00000-AC2.jpg;DG60D00000-CC1.jpg;DG60D00000-AD2.jpg;DG60D00000-AD3.jpg;DG60D00000-AD4.jpg;DG60D00000-AD6.jpg;DG60D00000-AD7.jpg;DG60D00000-AD8.jpg</t>
  </si>
  <si>
    <t>20725</t>
  </si>
  <si>
    <t>2828257014</t>
  </si>
  <si>
    <t>2x BBQ Tongs for Grilling Stainless Steel Barbecue Clip Bread Clamp Cooking Tool</t>
  </si>
  <si>
    <t>EAN:Does not apply</t>
  </si>
  <si>
    <t>Material:Stainless steel</t>
  </si>
  <si>
    <t>Quantity:2 Pcs/Lot</t>
  </si>
  <si>
    <t>Type:Tongs</t>
  </si>
  <si>
    <t>Set Includes:Tongs</t>
  </si>
  <si>
    <t>Handle Material:Stainless Steel</t>
  </si>
  <si>
    <t>Head Material:Stainless Steel</t>
  </si>
  <si>
    <t>Features:Easy Clean</t>
  </si>
  <si>
    <t>Colour:Silver</t>
  </si>
  <si>
    <t>Number in Pack:2</t>
  </si>
  <si>
    <t>Size:29.5*9*3.5CM</t>
  </si>
  <si>
    <t>Finish:Silver</t>
  </si>
  <si>
    <t>Country/Region of Manufacture:China</t>
  </si>
  <si>
    <t>7287</t>
  </si>
  <si>
    <t>11968</t>
  </si>
  <si>
    <t>9071993</t>
  </si>
  <si>
    <t>US</t>
  </si>
  <si>
    <t>USD</t>
  </si>
  <si>
    <t>VAML@#SZ050090037387RK</t>
  </si>
  <si>
    <t>588</t>
  </si>
  <si>
    <t>6.65</t>
  </si>
  <si>
    <t>valuedmallholder@hotmail.com</t>
  </si>
  <si>
    <t>Alaska/Hawaii;APO/FPO;US Protectorates;AD;UK;AU;DE;UK;AU;DE;AL;BA;GB;GI;IE;IS;IT;JE;LI;MC;MD;ME;MK;RS;SJ;SM;VA;IQ;YE;AF;CN;GE;AG;AI;AN;AW;BB;BS;BZ;CR;DM;DO;GD;GP;GT;HN;HT;JM;KN;KY;LC;MQ;MS;NI;PA;SV;TC;TT;VC;VG;VI;AO;BF;BI;BJ;BW;CD;CF;CG;CI;CM;CV;DJ;DZ;EG;EH;ER;ET;GA;GH;GM;GN;GQ;GW;KE;KM;LR;LS;LY;MA;MG;ML;MR;MU;MW;MZ;NA;NE;NG;RE;RW;SC;SH;SL;SN;SO;SZ;TD;TG;TN;TZ;UG;YT;ZM;ZW;BO;CO;EC;FK;GF;GY;PY;SR;UY;VE;AS;AU;CK;FJ;FM;GU;KI;MH;NC;NR;NU;PF;PG;PW;SB;TO;TV;VU;WF;WS;BM;GL;PM;HK;MO;TW</t>
  </si>
  <si>
    <t>US_StandardSppedPAK</t>
  </si>
  <si>
    <t>US_IntlEconomyShippingFromGC</t>
  </si>
  <si>
    <t>&lt;p&gt;&lt;span style="font-size:16px"&gt;&lt;span style="font-family:times new roman,times,serif"&gt;&lt;strong&gt;Features:&lt;/strong&gt;&lt;br /&gt;
100% Brand New.&lt;br /&gt;
Used widely for drawer, glovebox, electric cabinet or other security equipments.&amp;nbsp;&lt;/span&gt;&lt;/span&gt;&lt;/p&gt;
&lt;p&gt;&amp;nbsp;&lt;/p&gt;
&lt;p&gt;&lt;span style="font-size:16px"&gt;&lt;span style="font-family:times new roman,times,serif"&gt;Color: Silver Tone&amp;nbsp;&lt;br /&gt;
Overall Size: 57 x 62 x 13mm / 2.2&amp;quot; x 2.4&amp;quot; x 0.5&amp;quot;(L*W*T)&lt;br /&gt;
Triangle Size: 9 x 10mm / 0.35&amp;quot; x 0.39&amp;quot;(W*H)&amp;nbsp;&lt;/span&gt;&lt;/span&gt;&lt;/p&gt;
&lt;p&gt;&amp;nbsp;&lt;/p&gt;
&lt;p&gt;&lt;span style="font-size:16px"&gt;&lt;span style="font-family:times new roman,times,serif"&gt;&lt;strong&gt;Package list:&lt;/strong&gt;&lt;br /&gt;
1 x Triangle Spanner Key&lt;/span&gt;&lt;/span&gt;&lt;/p&gt;
&lt;p&gt;&amp;nbsp;&lt;/p&gt;
&lt;p&gt;&lt;span style="font-size:16px"&gt;&lt;span style="font-family:times new roman,times,serif"&gt;&lt;strong&gt;Note:&amp;nbsp;&lt;/strong&gt;&lt;br /&gt;
1.Please allow 0.1-2cm error due to manual measurement.&lt;br /&gt;
2.The color may have different as the difference display, pls understand.&lt;/span&gt;&lt;/span&gt;&lt;/p&gt;</t>
  </si>
  <si>
    <t>http://www.valuedmall.com/digital/SZ050090037387RK-AC3.jpg;
SZ050090037387RK-AC1.jpg;
SZ050090037387RK-AC2.jpg;
SZ050090037387RK-AC4.jpg;
SZ050090037387RK-AD1.jpg;
SZ050090037387RK-AD2.jpg;
SZ050090037387RK-CC1.jpg</t>
  </si>
  <si>
    <t>SZ050090037387RK-AC3.jpg;
SZ050090037387RK-AC1.jpg;
SZ050090037387RK-AC2.jpg;
SZ050090037387RK-AC4.jpg;
SZ050090037387RK-AD1.jpg;
SZ050090037387RK-AD2.jpg;
SZ050090037387RK-CC1.jpg</t>
  </si>
  <si>
    <t>180966</t>
  </si>
  <si>
    <t>33626498018</t>
  </si>
  <si>
    <t>1x Triangle Spanner Key Wrench for Electrical Cabinet Water Meter Valve Elevator</t>
  </si>
  <si>
    <t>Type:Key Wrench</t>
  </si>
  <si>
    <t>Material:Zinc alloy</t>
  </si>
  <si>
    <t>Color : Silver</t>
  </si>
  <si>
    <t>Overall Size: 57 x 62 x 13mm / 2.2" x 2.4" x 0.5"(L*W*T)</t>
  </si>
  <si>
    <t>Triangle Size: 9 x 10mm / 0.35" x 0.39"(W*H)</t>
  </si>
  <si>
    <t>17191</t>
  </si>
  <si>
    <t>13150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</si>
</sst>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Tahoma"/>
      <charset val="134"/>
    </font>
    <font>
      <sz val="11"/>
      <color indexed="8"/>
      <name val="Calibri"/>
      <charset val="0"/>
    </font>
    <font>
      <u/>
      <sz val="11"/>
      <color theme="10"/>
      <name val="Tahoma"/>
      <charset val="134"/>
    </font>
    <font>
      <b/>
      <sz val="10"/>
      <color theme="1"/>
      <name val="微软雅黑"/>
      <charset val="134"/>
    </font>
    <font>
      <sz val="10"/>
      <color theme="1"/>
      <name val="微软雅黑"/>
      <charset val="134"/>
    </font>
    <font>
      <u/>
      <sz val="11"/>
      <color rgb="FF800080"/>
      <name val="Tahoma"/>
      <charset val="134"/>
    </font>
    <font>
      <sz val="9"/>
      <color theme="1"/>
      <name val="微软雅黑"/>
      <charset val="134"/>
    </font>
    <font>
      <u/>
      <sz val="11"/>
      <color rgb="FF80008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s>
  <fills count="35">
    <fill>
      <patternFill patternType="none"/>
    </fill>
    <fill>
      <patternFill patternType="gray125"/>
    </fill>
    <fill>
      <patternFill patternType="solid">
        <fgColor rgb="FFFFFF00"/>
        <bgColor indexed="64"/>
      </patternFill>
    </fill>
    <fill>
      <patternFill patternType="solid">
        <fgColor theme="8" tint="0.399945066682943"/>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2" fillId="0" borderId="0" applyNumberFormat="0" applyFill="0" applyBorder="0" applyAlignment="0" applyProtection="0"/>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0" borderId="7" applyNumberFormat="0" applyFont="0" applyAlignment="0" applyProtection="0">
      <alignment vertical="center"/>
    </xf>
    <xf numFmtId="0" fontId="12"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2" fillId="12" borderId="0" applyNumberFormat="0" applyBorder="0" applyAlignment="0" applyProtection="0">
      <alignment vertical="center"/>
    </xf>
    <xf numFmtId="0" fontId="14" fillId="0" borderId="9" applyNumberFormat="0" applyFill="0" applyAlignment="0" applyProtection="0">
      <alignment vertical="center"/>
    </xf>
    <xf numFmtId="0" fontId="12" fillId="13" borderId="0" applyNumberFormat="0" applyBorder="0" applyAlignment="0" applyProtection="0">
      <alignment vertical="center"/>
    </xf>
    <xf numFmtId="0" fontId="20" fillId="14" borderId="10" applyNumberFormat="0" applyAlignment="0" applyProtection="0">
      <alignment vertical="center"/>
    </xf>
    <xf numFmtId="0" fontId="21" fillId="14" borderId="6" applyNumberFormat="0" applyAlignment="0" applyProtection="0">
      <alignment vertical="center"/>
    </xf>
    <xf numFmtId="0" fontId="22" fillId="15" borderId="11"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9" fillId="4"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65">
    <xf numFmtId="0" fontId="0" fillId="0" borderId="0" xfId="0"/>
    <xf numFmtId="49" fontId="1" fillId="0" borderId="0" xfId="0" applyNumberFormat="1" applyFont="1" applyFill="1" applyBorder="1" applyAlignment="1" applyProtection="1"/>
    <xf numFmtId="0" fontId="1" fillId="0" borderId="0" xfId="0" applyFont="1" applyFill="1" applyBorder="1" applyAlignment="1" applyProtection="1"/>
    <xf numFmtId="0" fontId="2" fillId="0" borderId="0" xfId="10"/>
    <xf numFmtId="0" fontId="0" fillId="0" borderId="0" xfId="0" applyFont="1"/>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vertical="center" wrapText="1"/>
    </xf>
    <xf numFmtId="0" fontId="4" fillId="0" borderId="0" xfId="0" applyNumberFormat="1" applyFont="1" applyAlignment="1">
      <alignment vertical="center" wrapText="1"/>
    </xf>
    <xf numFmtId="0" fontId="4" fillId="0" borderId="0" xfId="0" applyFont="1" applyAlignment="1">
      <alignment horizontal="center" vertical="center"/>
    </xf>
    <xf numFmtId="176" fontId="4" fillId="0" borderId="0" xfId="0" applyNumberFormat="1" applyFont="1"/>
    <xf numFmtId="0" fontId="4" fillId="0" borderId="0" xfId="0" applyFont="1" applyAlignment="1">
      <alignment horizontal="center"/>
    </xf>
    <xf numFmtId="10" fontId="4" fillId="0" borderId="0" xfId="0" applyNumberFormat="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vertical="center"/>
    </xf>
    <xf numFmtId="0" fontId="2" fillId="0" borderId="1" xfId="10" applyNumberForma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 xfId="10" applyNumberFormat="1" applyFont="1" applyBorder="1" applyAlignment="1">
      <alignment vertical="center" wrapText="1"/>
    </xf>
    <xf numFmtId="0" fontId="4" fillId="0" borderId="2" xfId="0" applyFont="1" applyBorder="1"/>
    <xf numFmtId="0" fontId="4" fillId="0" borderId="1" xfId="0" applyFont="1" applyBorder="1"/>
    <xf numFmtId="0" fontId="2" fillId="0" borderId="1" xfId="10" applyBorder="1" applyAlignment="1">
      <alignment vertical="center" wrapText="1"/>
    </xf>
    <xf numFmtId="0" fontId="4" fillId="0" borderId="4" xfId="0" applyFont="1" applyBorder="1" applyAlignment="1">
      <alignment vertical="center"/>
    </xf>
    <xf numFmtId="0" fontId="6"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1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vertical="center" wrapText="1"/>
    </xf>
    <xf numFmtId="176" fontId="3" fillId="0" borderId="1" xfId="0" applyNumberFormat="1" applyFont="1" applyBorder="1" applyAlignment="1">
      <alignment horizontal="center" vertical="center" wrapText="1"/>
    </xf>
    <xf numFmtId="176" fontId="4" fillId="2" borderId="1" xfId="0" applyNumberFormat="1" applyFont="1" applyFill="1" applyBorder="1" applyAlignment="1">
      <alignment vertical="center"/>
    </xf>
    <xf numFmtId="0" fontId="4" fillId="2" borderId="1" xfId="0" applyFont="1" applyFill="1" applyBorder="1" applyAlignment="1">
      <alignment vertical="center" wrapText="1"/>
    </xf>
    <xf numFmtId="176" fontId="4" fillId="0" borderId="1" xfId="0" applyNumberFormat="1" applyFont="1" applyBorder="1" applyAlignment="1">
      <alignment vertical="center"/>
    </xf>
    <xf numFmtId="0" fontId="5" fillId="0" borderId="1" xfId="10" applyFont="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10" fontId="4" fillId="0" borderId="1" xfId="0" applyNumberFormat="1" applyFont="1" applyBorder="1" applyAlignment="1">
      <alignment vertical="center"/>
    </xf>
    <xf numFmtId="0" fontId="4" fillId="2" borderId="1" xfId="0" applyFont="1" applyFill="1" applyBorder="1" applyAlignment="1">
      <alignment vertical="center"/>
    </xf>
    <xf numFmtId="0" fontId="7" fillId="0" borderId="1" xfId="10" applyFont="1" applyBorder="1" applyAlignment="1">
      <alignment vertical="center" wrapText="1"/>
    </xf>
    <xf numFmtId="0" fontId="2" fillId="0" borderId="0" xfId="10" applyAlignment="1">
      <alignment vertical="center" wrapText="1"/>
    </xf>
    <xf numFmtId="0" fontId="5" fillId="0" borderId="0" xfId="1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50165</xdr:colOff>
      <xdr:row>7</xdr:row>
      <xdr:rowOff>0</xdr:rowOff>
    </xdr:from>
    <xdr:to>
      <xdr:col>18</xdr:col>
      <xdr:colOff>1572895</xdr:colOff>
      <xdr:row>7</xdr:row>
      <xdr:rowOff>443865</xdr:rowOff>
    </xdr:to>
    <xdr:pic>
      <xdr:nvPicPr>
        <xdr:cNvPr id="18" name="图片 17"/>
        <xdr:cNvPicPr>
          <a:picLocks noChangeAspect="1"/>
        </xdr:cNvPicPr>
      </xdr:nvPicPr>
      <xdr:blipFill>
        <a:blip r:embed="rId1"/>
        <a:stretch>
          <a:fillRect/>
        </a:stretch>
      </xdr:blipFill>
      <xdr:spPr>
        <a:xfrm>
          <a:off x="18214340" y="5276850"/>
          <a:ext cx="1522730" cy="443865"/>
        </a:xfrm>
        <a:prstGeom prst="rect">
          <a:avLst/>
        </a:prstGeom>
        <a:noFill/>
        <a:ln w="9525">
          <a:noFill/>
        </a:ln>
      </xdr:spPr>
    </xdr:pic>
    <xdr:clientData/>
  </xdr:twoCellAnchor>
  <xdr:twoCellAnchor editAs="oneCell">
    <xdr:from>
      <xdr:col>18</xdr:col>
      <xdr:colOff>50165</xdr:colOff>
      <xdr:row>1</xdr:row>
      <xdr:rowOff>0</xdr:rowOff>
    </xdr:from>
    <xdr:to>
      <xdr:col>18</xdr:col>
      <xdr:colOff>1572895</xdr:colOff>
      <xdr:row>1</xdr:row>
      <xdr:rowOff>443865</xdr:rowOff>
    </xdr:to>
    <xdr:pic>
      <xdr:nvPicPr>
        <xdr:cNvPr id="56" name="图片 55"/>
        <xdr:cNvPicPr>
          <a:picLocks noChangeAspect="1"/>
        </xdr:cNvPicPr>
      </xdr:nvPicPr>
      <xdr:blipFill>
        <a:blip r:embed="rId1"/>
        <a:stretch>
          <a:fillRect/>
        </a:stretch>
      </xdr:blipFill>
      <xdr:spPr>
        <a:xfrm>
          <a:off x="18214340" y="590550"/>
          <a:ext cx="1522730" cy="443865"/>
        </a:xfrm>
        <a:prstGeom prst="rect">
          <a:avLst/>
        </a:prstGeom>
        <a:noFill/>
        <a:ln w="9525">
          <a:noFill/>
        </a:ln>
      </xdr:spPr>
    </xdr:pic>
    <xdr:clientData/>
  </xdr:twoCellAnchor>
  <xdr:twoCellAnchor editAs="oneCell">
    <xdr:from>
      <xdr:col>18</xdr:col>
      <xdr:colOff>50165</xdr:colOff>
      <xdr:row>2</xdr:row>
      <xdr:rowOff>0</xdr:rowOff>
    </xdr:from>
    <xdr:to>
      <xdr:col>18</xdr:col>
      <xdr:colOff>1572895</xdr:colOff>
      <xdr:row>2</xdr:row>
      <xdr:rowOff>443865</xdr:rowOff>
    </xdr:to>
    <xdr:pic>
      <xdr:nvPicPr>
        <xdr:cNvPr id="62" name="图片 61"/>
        <xdr:cNvPicPr>
          <a:picLocks noChangeAspect="1"/>
        </xdr:cNvPicPr>
      </xdr:nvPicPr>
      <xdr:blipFill>
        <a:blip r:embed="rId1"/>
        <a:stretch>
          <a:fillRect/>
        </a:stretch>
      </xdr:blipFill>
      <xdr:spPr>
        <a:xfrm>
          <a:off x="18214340" y="2152650"/>
          <a:ext cx="1522730" cy="443865"/>
        </a:xfrm>
        <a:prstGeom prst="rect">
          <a:avLst/>
        </a:prstGeom>
        <a:noFill/>
        <a:ln w="9525">
          <a:noFill/>
        </a:ln>
      </xdr:spPr>
    </xdr:pic>
    <xdr:clientData/>
  </xdr:twoCellAnchor>
  <xdr:twoCellAnchor editAs="oneCell">
    <xdr:from>
      <xdr:col>18</xdr:col>
      <xdr:colOff>50165</xdr:colOff>
      <xdr:row>19</xdr:row>
      <xdr:rowOff>0</xdr:rowOff>
    </xdr:from>
    <xdr:to>
      <xdr:col>18</xdr:col>
      <xdr:colOff>1572895</xdr:colOff>
      <xdr:row>19</xdr:row>
      <xdr:rowOff>443865</xdr:rowOff>
    </xdr:to>
    <xdr:pic>
      <xdr:nvPicPr>
        <xdr:cNvPr id="65" name="图片 64"/>
        <xdr:cNvPicPr>
          <a:picLocks noChangeAspect="1"/>
        </xdr:cNvPicPr>
      </xdr:nvPicPr>
      <xdr:blipFill>
        <a:blip r:embed="rId1"/>
        <a:stretch>
          <a:fillRect/>
        </a:stretch>
      </xdr:blipFill>
      <xdr:spPr>
        <a:xfrm>
          <a:off x="18214340" y="24022050"/>
          <a:ext cx="1522730" cy="443865"/>
        </a:xfrm>
        <a:prstGeom prst="rect">
          <a:avLst/>
        </a:prstGeom>
        <a:noFill/>
        <a:ln w="9525">
          <a:noFill/>
        </a:ln>
      </xdr:spPr>
    </xdr:pic>
    <xdr:clientData/>
  </xdr:twoCellAnchor>
  <xdr:twoCellAnchor editAs="oneCell">
    <xdr:from>
      <xdr:col>18</xdr:col>
      <xdr:colOff>50165</xdr:colOff>
      <xdr:row>8</xdr:row>
      <xdr:rowOff>0</xdr:rowOff>
    </xdr:from>
    <xdr:to>
      <xdr:col>18</xdr:col>
      <xdr:colOff>1572895</xdr:colOff>
      <xdr:row>8</xdr:row>
      <xdr:rowOff>443865</xdr:rowOff>
    </xdr:to>
    <xdr:pic>
      <xdr:nvPicPr>
        <xdr:cNvPr id="26" name="图片 25"/>
        <xdr:cNvPicPr>
          <a:picLocks noChangeAspect="1"/>
        </xdr:cNvPicPr>
      </xdr:nvPicPr>
      <xdr:blipFill>
        <a:blip r:embed="rId1"/>
        <a:stretch>
          <a:fillRect/>
        </a:stretch>
      </xdr:blipFill>
      <xdr:spPr>
        <a:xfrm>
          <a:off x="18214340" y="6838950"/>
          <a:ext cx="1522730" cy="443865"/>
        </a:xfrm>
        <a:prstGeom prst="rect">
          <a:avLst/>
        </a:prstGeom>
        <a:noFill/>
        <a:ln w="9525">
          <a:noFill/>
        </a:ln>
      </xdr:spPr>
    </xdr:pic>
    <xdr:clientData/>
  </xdr:twoCellAnchor>
  <xdr:twoCellAnchor editAs="oneCell">
    <xdr:from>
      <xdr:col>18</xdr:col>
      <xdr:colOff>50165</xdr:colOff>
      <xdr:row>9</xdr:row>
      <xdr:rowOff>0</xdr:rowOff>
    </xdr:from>
    <xdr:to>
      <xdr:col>18</xdr:col>
      <xdr:colOff>1572895</xdr:colOff>
      <xdr:row>9</xdr:row>
      <xdr:rowOff>443865</xdr:rowOff>
    </xdr:to>
    <xdr:pic>
      <xdr:nvPicPr>
        <xdr:cNvPr id="34" name="图片 33"/>
        <xdr:cNvPicPr>
          <a:picLocks noChangeAspect="1"/>
        </xdr:cNvPicPr>
      </xdr:nvPicPr>
      <xdr:blipFill>
        <a:blip r:embed="rId1"/>
        <a:stretch>
          <a:fillRect/>
        </a:stretch>
      </xdr:blipFill>
      <xdr:spPr>
        <a:xfrm>
          <a:off x="18214340" y="8401050"/>
          <a:ext cx="1522730" cy="443865"/>
        </a:xfrm>
        <a:prstGeom prst="rect">
          <a:avLst/>
        </a:prstGeom>
        <a:noFill/>
        <a:ln w="9525">
          <a:noFill/>
        </a:ln>
      </xdr:spPr>
    </xdr:pic>
    <xdr:clientData/>
  </xdr:twoCellAnchor>
  <xdr:twoCellAnchor editAs="oneCell">
    <xdr:from>
      <xdr:col>18</xdr:col>
      <xdr:colOff>50165</xdr:colOff>
      <xdr:row>10</xdr:row>
      <xdr:rowOff>0</xdr:rowOff>
    </xdr:from>
    <xdr:to>
      <xdr:col>18</xdr:col>
      <xdr:colOff>1572895</xdr:colOff>
      <xdr:row>10</xdr:row>
      <xdr:rowOff>443865</xdr:rowOff>
    </xdr:to>
    <xdr:pic>
      <xdr:nvPicPr>
        <xdr:cNvPr id="43" name="图片 42"/>
        <xdr:cNvPicPr>
          <a:picLocks noChangeAspect="1"/>
        </xdr:cNvPicPr>
      </xdr:nvPicPr>
      <xdr:blipFill>
        <a:blip r:embed="rId1"/>
        <a:stretch>
          <a:fillRect/>
        </a:stretch>
      </xdr:blipFill>
      <xdr:spPr>
        <a:xfrm>
          <a:off x="18214340" y="9963150"/>
          <a:ext cx="1522730" cy="443865"/>
        </a:xfrm>
        <a:prstGeom prst="rect">
          <a:avLst/>
        </a:prstGeom>
        <a:noFill/>
        <a:ln w="9525">
          <a:noFill/>
        </a:ln>
      </xdr:spPr>
    </xdr:pic>
    <xdr:clientData/>
  </xdr:twoCellAnchor>
  <xdr:twoCellAnchor editAs="oneCell">
    <xdr:from>
      <xdr:col>18</xdr:col>
      <xdr:colOff>50165</xdr:colOff>
      <xdr:row>3</xdr:row>
      <xdr:rowOff>0</xdr:rowOff>
    </xdr:from>
    <xdr:to>
      <xdr:col>18</xdr:col>
      <xdr:colOff>1572895</xdr:colOff>
      <xdr:row>3</xdr:row>
      <xdr:rowOff>443865</xdr:rowOff>
    </xdr:to>
    <xdr:pic>
      <xdr:nvPicPr>
        <xdr:cNvPr id="5" name="图片 4"/>
        <xdr:cNvPicPr>
          <a:picLocks noChangeAspect="1"/>
        </xdr:cNvPicPr>
      </xdr:nvPicPr>
      <xdr:blipFill>
        <a:blip r:embed="rId1"/>
        <a:stretch>
          <a:fillRect/>
        </a:stretch>
      </xdr:blipFill>
      <xdr:spPr>
        <a:xfrm>
          <a:off x="18214340" y="3714750"/>
          <a:ext cx="1522730" cy="443865"/>
        </a:xfrm>
        <a:prstGeom prst="rect">
          <a:avLst/>
        </a:prstGeom>
        <a:noFill/>
        <a:ln w="9525">
          <a:noFill/>
        </a:ln>
      </xdr:spPr>
    </xdr:pic>
    <xdr:clientData/>
  </xdr:twoCellAnchor>
  <xdr:twoCellAnchor editAs="oneCell">
    <xdr:from>
      <xdr:col>1</xdr:col>
      <xdr:colOff>161925</xdr:colOff>
      <xdr:row>1</xdr:row>
      <xdr:rowOff>76200</xdr:rowOff>
    </xdr:from>
    <xdr:to>
      <xdr:col>1</xdr:col>
      <xdr:colOff>1162050</xdr:colOff>
      <xdr:row>1</xdr:row>
      <xdr:rowOff>1358900</xdr:rowOff>
    </xdr:to>
    <xdr:pic>
      <xdr:nvPicPr>
        <xdr:cNvPr id="7" name="图片 6"/>
        <xdr:cNvPicPr>
          <a:picLocks noChangeAspect="1"/>
        </xdr:cNvPicPr>
      </xdr:nvPicPr>
      <xdr:blipFill>
        <a:blip r:embed="rId2"/>
        <a:stretch>
          <a:fillRect/>
        </a:stretch>
      </xdr:blipFill>
      <xdr:spPr>
        <a:xfrm>
          <a:off x="600075" y="666750"/>
          <a:ext cx="1000125" cy="1282700"/>
        </a:xfrm>
        <a:prstGeom prst="rect">
          <a:avLst/>
        </a:prstGeom>
        <a:noFill/>
        <a:ln w="9525">
          <a:noFill/>
        </a:ln>
      </xdr:spPr>
    </xdr:pic>
    <xdr:clientData/>
  </xdr:twoCellAnchor>
  <xdr:twoCellAnchor editAs="oneCell">
    <xdr:from>
      <xdr:col>1</xdr:col>
      <xdr:colOff>241300</xdr:colOff>
      <xdr:row>2</xdr:row>
      <xdr:rowOff>146050</xdr:rowOff>
    </xdr:from>
    <xdr:to>
      <xdr:col>1</xdr:col>
      <xdr:colOff>1241425</xdr:colOff>
      <xdr:row>2</xdr:row>
      <xdr:rowOff>1428750</xdr:rowOff>
    </xdr:to>
    <xdr:pic>
      <xdr:nvPicPr>
        <xdr:cNvPr id="8" name="图片 7"/>
        <xdr:cNvPicPr>
          <a:picLocks noChangeAspect="1"/>
        </xdr:cNvPicPr>
      </xdr:nvPicPr>
      <xdr:blipFill>
        <a:blip r:embed="rId2"/>
        <a:stretch>
          <a:fillRect/>
        </a:stretch>
      </xdr:blipFill>
      <xdr:spPr>
        <a:xfrm>
          <a:off x="679450" y="2298700"/>
          <a:ext cx="1000125" cy="1282700"/>
        </a:xfrm>
        <a:prstGeom prst="rect">
          <a:avLst/>
        </a:prstGeom>
        <a:noFill/>
        <a:ln w="9525">
          <a:noFill/>
        </a:ln>
      </xdr:spPr>
    </xdr:pic>
    <xdr:clientData/>
  </xdr:twoCellAnchor>
  <xdr:twoCellAnchor editAs="oneCell">
    <xdr:from>
      <xdr:col>1</xdr:col>
      <xdr:colOff>114300</xdr:colOff>
      <xdr:row>3</xdr:row>
      <xdr:rowOff>123190</xdr:rowOff>
    </xdr:from>
    <xdr:to>
      <xdr:col>1</xdr:col>
      <xdr:colOff>1297305</xdr:colOff>
      <xdr:row>3</xdr:row>
      <xdr:rowOff>1278255</xdr:rowOff>
    </xdr:to>
    <xdr:pic>
      <xdr:nvPicPr>
        <xdr:cNvPr id="14" name="图片 13"/>
        <xdr:cNvPicPr>
          <a:picLocks noChangeAspect="1"/>
        </xdr:cNvPicPr>
      </xdr:nvPicPr>
      <xdr:blipFill>
        <a:blip r:embed="rId3"/>
        <a:stretch>
          <a:fillRect/>
        </a:stretch>
      </xdr:blipFill>
      <xdr:spPr>
        <a:xfrm>
          <a:off x="552450" y="3837940"/>
          <a:ext cx="1183005" cy="1155065"/>
        </a:xfrm>
        <a:prstGeom prst="rect">
          <a:avLst/>
        </a:prstGeom>
        <a:noFill/>
        <a:ln w="9525">
          <a:noFill/>
        </a:ln>
      </xdr:spPr>
    </xdr:pic>
    <xdr:clientData/>
  </xdr:twoCellAnchor>
  <xdr:twoCellAnchor editAs="oneCell">
    <xdr:from>
      <xdr:col>1</xdr:col>
      <xdr:colOff>95250</xdr:colOff>
      <xdr:row>4</xdr:row>
      <xdr:rowOff>247650</xdr:rowOff>
    </xdr:from>
    <xdr:to>
      <xdr:col>1</xdr:col>
      <xdr:colOff>1278255</xdr:colOff>
      <xdr:row>7</xdr:row>
      <xdr:rowOff>1155065</xdr:rowOff>
    </xdr:to>
    <xdr:pic>
      <xdr:nvPicPr>
        <xdr:cNvPr id="21" name="图片 20"/>
        <xdr:cNvPicPr>
          <a:picLocks noChangeAspect="1"/>
        </xdr:cNvPicPr>
      </xdr:nvPicPr>
      <xdr:blipFill>
        <a:blip r:embed="rId3"/>
        <a:stretch>
          <a:fillRect/>
        </a:stretch>
      </xdr:blipFill>
      <xdr:spPr>
        <a:xfrm>
          <a:off x="533400" y="5276850"/>
          <a:ext cx="1183005" cy="1155065"/>
        </a:xfrm>
        <a:prstGeom prst="rect">
          <a:avLst/>
        </a:prstGeom>
        <a:noFill/>
        <a:ln w="9525">
          <a:noFill/>
        </a:ln>
      </xdr:spPr>
    </xdr:pic>
    <xdr:clientData/>
  </xdr:twoCellAnchor>
  <xdr:twoCellAnchor editAs="oneCell">
    <xdr:from>
      <xdr:col>1</xdr:col>
      <xdr:colOff>133350</xdr:colOff>
      <xdr:row>5</xdr:row>
      <xdr:rowOff>85725</xdr:rowOff>
    </xdr:from>
    <xdr:to>
      <xdr:col>1</xdr:col>
      <xdr:colOff>1316355</xdr:colOff>
      <xdr:row>7</xdr:row>
      <xdr:rowOff>1155065</xdr:rowOff>
    </xdr:to>
    <xdr:pic>
      <xdr:nvPicPr>
        <xdr:cNvPr id="24" name="图片 23"/>
        <xdr:cNvPicPr>
          <a:picLocks noChangeAspect="1"/>
        </xdr:cNvPicPr>
      </xdr:nvPicPr>
      <xdr:blipFill>
        <a:blip r:embed="rId3"/>
        <a:stretch>
          <a:fillRect/>
        </a:stretch>
      </xdr:blipFill>
      <xdr:spPr>
        <a:xfrm>
          <a:off x="571500" y="5276850"/>
          <a:ext cx="1183005" cy="1155065"/>
        </a:xfrm>
        <a:prstGeom prst="rect">
          <a:avLst/>
        </a:prstGeom>
        <a:noFill/>
        <a:ln w="9525">
          <a:noFill/>
        </a:ln>
      </xdr:spPr>
    </xdr:pic>
    <xdr:clientData/>
  </xdr:twoCellAnchor>
  <xdr:twoCellAnchor editAs="oneCell">
    <xdr:from>
      <xdr:col>1</xdr:col>
      <xdr:colOff>133350</xdr:colOff>
      <xdr:row>6</xdr:row>
      <xdr:rowOff>114300</xdr:rowOff>
    </xdr:from>
    <xdr:to>
      <xdr:col>1</xdr:col>
      <xdr:colOff>1316355</xdr:colOff>
      <xdr:row>7</xdr:row>
      <xdr:rowOff>1155065</xdr:rowOff>
    </xdr:to>
    <xdr:pic>
      <xdr:nvPicPr>
        <xdr:cNvPr id="25" name="图片 24"/>
        <xdr:cNvPicPr>
          <a:picLocks noChangeAspect="1"/>
        </xdr:cNvPicPr>
      </xdr:nvPicPr>
      <xdr:blipFill>
        <a:blip r:embed="rId3"/>
        <a:stretch>
          <a:fillRect/>
        </a:stretch>
      </xdr:blipFill>
      <xdr:spPr>
        <a:xfrm>
          <a:off x="571500" y="5276850"/>
          <a:ext cx="1183005" cy="1155065"/>
        </a:xfrm>
        <a:prstGeom prst="rect">
          <a:avLst/>
        </a:prstGeom>
        <a:noFill/>
        <a:ln w="9525">
          <a:noFill/>
        </a:ln>
      </xdr:spPr>
    </xdr:pic>
    <xdr:clientData/>
  </xdr:twoCellAnchor>
  <xdr:twoCellAnchor editAs="oneCell">
    <xdr:from>
      <xdr:col>1</xdr:col>
      <xdr:colOff>285750</xdr:colOff>
      <xdr:row>7</xdr:row>
      <xdr:rowOff>171450</xdr:rowOff>
    </xdr:from>
    <xdr:to>
      <xdr:col>1</xdr:col>
      <xdr:colOff>1442720</xdr:colOff>
      <xdr:row>7</xdr:row>
      <xdr:rowOff>1305560</xdr:rowOff>
    </xdr:to>
    <xdr:pic>
      <xdr:nvPicPr>
        <xdr:cNvPr id="27" name="图片 26"/>
        <xdr:cNvPicPr>
          <a:picLocks noChangeAspect="1"/>
        </xdr:cNvPicPr>
      </xdr:nvPicPr>
      <xdr:blipFill>
        <a:blip r:embed="rId4"/>
        <a:stretch>
          <a:fillRect/>
        </a:stretch>
      </xdr:blipFill>
      <xdr:spPr>
        <a:xfrm>
          <a:off x="723900" y="5448300"/>
          <a:ext cx="1156970" cy="1134110"/>
        </a:xfrm>
        <a:prstGeom prst="rect">
          <a:avLst/>
        </a:prstGeom>
        <a:noFill/>
        <a:ln w="9525">
          <a:noFill/>
        </a:ln>
      </xdr:spPr>
    </xdr:pic>
    <xdr:clientData/>
  </xdr:twoCellAnchor>
  <xdr:twoCellAnchor editAs="oneCell">
    <xdr:from>
      <xdr:col>1</xdr:col>
      <xdr:colOff>219075</xdr:colOff>
      <xdr:row>8</xdr:row>
      <xdr:rowOff>114300</xdr:rowOff>
    </xdr:from>
    <xdr:to>
      <xdr:col>1</xdr:col>
      <xdr:colOff>1376045</xdr:colOff>
      <xdr:row>8</xdr:row>
      <xdr:rowOff>1248410</xdr:rowOff>
    </xdr:to>
    <xdr:pic>
      <xdr:nvPicPr>
        <xdr:cNvPr id="28" name="图片 27"/>
        <xdr:cNvPicPr>
          <a:picLocks noChangeAspect="1"/>
        </xdr:cNvPicPr>
      </xdr:nvPicPr>
      <xdr:blipFill>
        <a:blip r:embed="rId4"/>
        <a:stretch>
          <a:fillRect/>
        </a:stretch>
      </xdr:blipFill>
      <xdr:spPr>
        <a:xfrm>
          <a:off x="657225" y="6953250"/>
          <a:ext cx="1156970" cy="1134110"/>
        </a:xfrm>
        <a:prstGeom prst="rect">
          <a:avLst/>
        </a:prstGeom>
        <a:noFill/>
        <a:ln w="9525">
          <a:noFill/>
        </a:ln>
      </xdr:spPr>
    </xdr:pic>
    <xdr:clientData/>
  </xdr:twoCellAnchor>
  <xdr:twoCellAnchor editAs="oneCell">
    <xdr:from>
      <xdr:col>1</xdr:col>
      <xdr:colOff>333375</xdr:colOff>
      <xdr:row>9</xdr:row>
      <xdr:rowOff>190500</xdr:rowOff>
    </xdr:from>
    <xdr:to>
      <xdr:col>1</xdr:col>
      <xdr:colOff>1490345</xdr:colOff>
      <xdr:row>9</xdr:row>
      <xdr:rowOff>1324610</xdr:rowOff>
    </xdr:to>
    <xdr:pic>
      <xdr:nvPicPr>
        <xdr:cNvPr id="29" name="图片 28"/>
        <xdr:cNvPicPr>
          <a:picLocks noChangeAspect="1"/>
        </xdr:cNvPicPr>
      </xdr:nvPicPr>
      <xdr:blipFill>
        <a:blip r:embed="rId4"/>
        <a:stretch>
          <a:fillRect/>
        </a:stretch>
      </xdr:blipFill>
      <xdr:spPr>
        <a:xfrm>
          <a:off x="771525" y="8591550"/>
          <a:ext cx="1156970" cy="1134110"/>
        </a:xfrm>
        <a:prstGeom prst="rect">
          <a:avLst/>
        </a:prstGeom>
        <a:noFill/>
        <a:ln w="9525">
          <a:noFill/>
        </a:ln>
      </xdr:spPr>
    </xdr:pic>
    <xdr:clientData/>
  </xdr:twoCellAnchor>
  <xdr:twoCellAnchor editAs="oneCell">
    <xdr:from>
      <xdr:col>1</xdr:col>
      <xdr:colOff>266700</xdr:colOff>
      <xdr:row>10</xdr:row>
      <xdr:rowOff>123825</xdr:rowOff>
    </xdr:from>
    <xdr:to>
      <xdr:col>1</xdr:col>
      <xdr:colOff>1423670</xdr:colOff>
      <xdr:row>10</xdr:row>
      <xdr:rowOff>1257935</xdr:rowOff>
    </xdr:to>
    <xdr:pic>
      <xdr:nvPicPr>
        <xdr:cNvPr id="30" name="图片 29"/>
        <xdr:cNvPicPr>
          <a:picLocks noChangeAspect="1"/>
        </xdr:cNvPicPr>
      </xdr:nvPicPr>
      <xdr:blipFill>
        <a:blip r:embed="rId4"/>
        <a:stretch>
          <a:fillRect/>
        </a:stretch>
      </xdr:blipFill>
      <xdr:spPr>
        <a:xfrm>
          <a:off x="704850" y="10086975"/>
          <a:ext cx="1156970" cy="1134110"/>
        </a:xfrm>
        <a:prstGeom prst="rect">
          <a:avLst/>
        </a:prstGeom>
        <a:noFill/>
        <a:ln w="9525">
          <a:noFill/>
        </a:ln>
      </xdr:spPr>
    </xdr:pic>
    <xdr:clientData/>
  </xdr:twoCellAnchor>
  <xdr:twoCellAnchor editAs="oneCell">
    <xdr:from>
      <xdr:col>1</xdr:col>
      <xdr:colOff>149225</xdr:colOff>
      <xdr:row>21</xdr:row>
      <xdr:rowOff>160655</xdr:rowOff>
    </xdr:from>
    <xdr:to>
      <xdr:col>1</xdr:col>
      <xdr:colOff>1238250</xdr:colOff>
      <xdr:row>21</xdr:row>
      <xdr:rowOff>1247775</xdr:rowOff>
    </xdr:to>
    <xdr:pic>
      <xdr:nvPicPr>
        <xdr:cNvPr id="39" name="图片 38"/>
        <xdr:cNvPicPr>
          <a:picLocks noChangeAspect="1"/>
        </xdr:cNvPicPr>
      </xdr:nvPicPr>
      <xdr:blipFill>
        <a:blip r:embed="rId5"/>
        <a:stretch>
          <a:fillRect/>
        </a:stretch>
      </xdr:blipFill>
      <xdr:spPr>
        <a:xfrm>
          <a:off x="587375" y="27306905"/>
          <a:ext cx="1089025" cy="1087120"/>
        </a:xfrm>
        <a:prstGeom prst="rect">
          <a:avLst/>
        </a:prstGeom>
        <a:noFill/>
        <a:ln w="9525">
          <a:noFill/>
        </a:ln>
      </xdr:spPr>
    </xdr:pic>
    <xdr:clientData/>
  </xdr:twoCellAnchor>
  <xdr:twoCellAnchor editAs="oneCell">
    <xdr:from>
      <xdr:col>1</xdr:col>
      <xdr:colOff>267335</xdr:colOff>
      <xdr:row>22</xdr:row>
      <xdr:rowOff>82550</xdr:rowOff>
    </xdr:from>
    <xdr:to>
      <xdr:col>1</xdr:col>
      <xdr:colOff>1400175</xdr:colOff>
      <xdr:row>22</xdr:row>
      <xdr:rowOff>1190625</xdr:rowOff>
    </xdr:to>
    <xdr:pic>
      <xdr:nvPicPr>
        <xdr:cNvPr id="40" name="图片 39"/>
        <xdr:cNvPicPr>
          <a:picLocks noChangeAspect="1"/>
        </xdr:cNvPicPr>
      </xdr:nvPicPr>
      <xdr:blipFill>
        <a:blip r:embed="rId6"/>
        <a:stretch>
          <a:fillRect/>
        </a:stretch>
      </xdr:blipFill>
      <xdr:spPr>
        <a:xfrm>
          <a:off x="705485" y="28790900"/>
          <a:ext cx="1132840" cy="1108075"/>
        </a:xfrm>
        <a:prstGeom prst="rect">
          <a:avLst/>
        </a:prstGeom>
        <a:noFill/>
        <a:ln w="9525">
          <a:noFill/>
        </a:ln>
      </xdr:spPr>
    </xdr:pic>
    <xdr:clientData/>
  </xdr:twoCellAnchor>
  <xdr:twoCellAnchor editAs="oneCell">
    <xdr:from>
      <xdr:col>18</xdr:col>
      <xdr:colOff>50165</xdr:colOff>
      <xdr:row>11</xdr:row>
      <xdr:rowOff>0</xdr:rowOff>
    </xdr:from>
    <xdr:to>
      <xdr:col>18</xdr:col>
      <xdr:colOff>1572895</xdr:colOff>
      <xdr:row>11</xdr:row>
      <xdr:rowOff>443865</xdr:rowOff>
    </xdr:to>
    <xdr:pic>
      <xdr:nvPicPr>
        <xdr:cNvPr id="42" name="图片 41"/>
        <xdr:cNvPicPr>
          <a:picLocks noChangeAspect="1"/>
        </xdr:cNvPicPr>
      </xdr:nvPicPr>
      <xdr:blipFill>
        <a:blip r:embed="rId1"/>
        <a:stretch>
          <a:fillRect/>
        </a:stretch>
      </xdr:blipFill>
      <xdr:spPr>
        <a:xfrm>
          <a:off x="18214340" y="11525250"/>
          <a:ext cx="1522730" cy="443865"/>
        </a:xfrm>
        <a:prstGeom prst="rect">
          <a:avLst/>
        </a:prstGeom>
        <a:noFill/>
        <a:ln w="9525">
          <a:noFill/>
        </a:ln>
      </xdr:spPr>
    </xdr:pic>
    <xdr:clientData/>
  </xdr:twoCellAnchor>
  <xdr:twoCellAnchor editAs="oneCell">
    <xdr:from>
      <xdr:col>18</xdr:col>
      <xdr:colOff>50165</xdr:colOff>
      <xdr:row>12</xdr:row>
      <xdr:rowOff>0</xdr:rowOff>
    </xdr:from>
    <xdr:to>
      <xdr:col>18</xdr:col>
      <xdr:colOff>1572895</xdr:colOff>
      <xdr:row>12</xdr:row>
      <xdr:rowOff>443865</xdr:rowOff>
    </xdr:to>
    <xdr:pic>
      <xdr:nvPicPr>
        <xdr:cNvPr id="44" name="图片 43"/>
        <xdr:cNvPicPr>
          <a:picLocks noChangeAspect="1"/>
        </xdr:cNvPicPr>
      </xdr:nvPicPr>
      <xdr:blipFill>
        <a:blip r:embed="rId1"/>
        <a:stretch>
          <a:fillRect/>
        </a:stretch>
      </xdr:blipFill>
      <xdr:spPr>
        <a:xfrm>
          <a:off x="18214340" y="13087350"/>
          <a:ext cx="1522730" cy="443865"/>
        </a:xfrm>
        <a:prstGeom prst="rect">
          <a:avLst/>
        </a:prstGeom>
        <a:noFill/>
        <a:ln w="9525">
          <a:noFill/>
        </a:ln>
      </xdr:spPr>
    </xdr:pic>
    <xdr:clientData/>
  </xdr:twoCellAnchor>
  <xdr:twoCellAnchor editAs="oneCell">
    <xdr:from>
      <xdr:col>18</xdr:col>
      <xdr:colOff>50165</xdr:colOff>
      <xdr:row>13</xdr:row>
      <xdr:rowOff>0</xdr:rowOff>
    </xdr:from>
    <xdr:to>
      <xdr:col>18</xdr:col>
      <xdr:colOff>1572895</xdr:colOff>
      <xdr:row>13</xdr:row>
      <xdr:rowOff>443865</xdr:rowOff>
    </xdr:to>
    <xdr:pic>
      <xdr:nvPicPr>
        <xdr:cNvPr id="45" name="图片 44"/>
        <xdr:cNvPicPr>
          <a:picLocks noChangeAspect="1"/>
        </xdr:cNvPicPr>
      </xdr:nvPicPr>
      <xdr:blipFill>
        <a:blip r:embed="rId1"/>
        <a:stretch>
          <a:fillRect/>
        </a:stretch>
      </xdr:blipFill>
      <xdr:spPr>
        <a:xfrm>
          <a:off x="18214340" y="14649450"/>
          <a:ext cx="1522730" cy="443865"/>
        </a:xfrm>
        <a:prstGeom prst="rect">
          <a:avLst/>
        </a:prstGeom>
        <a:noFill/>
        <a:ln w="9525">
          <a:noFill/>
        </a:ln>
      </xdr:spPr>
    </xdr:pic>
    <xdr:clientData/>
  </xdr:twoCellAnchor>
  <xdr:twoCellAnchor editAs="oneCell">
    <xdr:from>
      <xdr:col>18</xdr:col>
      <xdr:colOff>50165</xdr:colOff>
      <xdr:row>14</xdr:row>
      <xdr:rowOff>0</xdr:rowOff>
    </xdr:from>
    <xdr:to>
      <xdr:col>18</xdr:col>
      <xdr:colOff>1572895</xdr:colOff>
      <xdr:row>14</xdr:row>
      <xdr:rowOff>443865</xdr:rowOff>
    </xdr:to>
    <xdr:pic>
      <xdr:nvPicPr>
        <xdr:cNvPr id="46" name="图片 45"/>
        <xdr:cNvPicPr>
          <a:picLocks noChangeAspect="1"/>
        </xdr:cNvPicPr>
      </xdr:nvPicPr>
      <xdr:blipFill>
        <a:blip r:embed="rId1"/>
        <a:stretch>
          <a:fillRect/>
        </a:stretch>
      </xdr:blipFill>
      <xdr:spPr>
        <a:xfrm>
          <a:off x="18214340" y="16211550"/>
          <a:ext cx="1522730" cy="443865"/>
        </a:xfrm>
        <a:prstGeom prst="rect">
          <a:avLst/>
        </a:prstGeom>
        <a:noFill/>
        <a:ln w="9525">
          <a:noFill/>
        </a:ln>
      </xdr:spPr>
    </xdr:pic>
    <xdr:clientData/>
  </xdr:twoCellAnchor>
  <xdr:twoCellAnchor editAs="oneCell">
    <xdr:from>
      <xdr:col>18</xdr:col>
      <xdr:colOff>50165</xdr:colOff>
      <xdr:row>15</xdr:row>
      <xdr:rowOff>0</xdr:rowOff>
    </xdr:from>
    <xdr:to>
      <xdr:col>18</xdr:col>
      <xdr:colOff>1572895</xdr:colOff>
      <xdr:row>15</xdr:row>
      <xdr:rowOff>443865</xdr:rowOff>
    </xdr:to>
    <xdr:pic>
      <xdr:nvPicPr>
        <xdr:cNvPr id="51" name="图片 50"/>
        <xdr:cNvPicPr>
          <a:picLocks noChangeAspect="1"/>
        </xdr:cNvPicPr>
      </xdr:nvPicPr>
      <xdr:blipFill>
        <a:blip r:embed="rId1"/>
        <a:stretch>
          <a:fillRect/>
        </a:stretch>
      </xdr:blipFill>
      <xdr:spPr>
        <a:xfrm>
          <a:off x="18214340" y="17773650"/>
          <a:ext cx="1522730" cy="443865"/>
        </a:xfrm>
        <a:prstGeom prst="rect">
          <a:avLst/>
        </a:prstGeom>
        <a:noFill/>
        <a:ln w="9525">
          <a:noFill/>
        </a:ln>
      </xdr:spPr>
    </xdr:pic>
    <xdr:clientData/>
  </xdr:twoCellAnchor>
  <xdr:twoCellAnchor editAs="oneCell">
    <xdr:from>
      <xdr:col>18</xdr:col>
      <xdr:colOff>50165</xdr:colOff>
      <xdr:row>16</xdr:row>
      <xdr:rowOff>0</xdr:rowOff>
    </xdr:from>
    <xdr:to>
      <xdr:col>18</xdr:col>
      <xdr:colOff>1572895</xdr:colOff>
      <xdr:row>16</xdr:row>
      <xdr:rowOff>443865</xdr:rowOff>
    </xdr:to>
    <xdr:pic>
      <xdr:nvPicPr>
        <xdr:cNvPr id="52" name="图片 51"/>
        <xdr:cNvPicPr>
          <a:picLocks noChangeAspect="1"/>
        </xdr:cNvPicPr>
      </xdr:nvPicPr>
      <xdr:blipFill>
        <a:blip r:embed="rId1"/>
        <a:stretch>
          <a:fillRect/>
        </a:stretch>
      </xdr:blipFill>
      <xdr:spPr>
        <a:xfrm>
          <a:off x="18214340" y="19335750"/>
          <a:ext cx="1522730" cy="443865"/>
        </a:xfrm>
        <a:prstGeom prst="rect">
          <a:avLst/>
        </a:prstGeom>
        <a:noFill/>
        <a:ln w="9525">
          <a:noFill/>
        </a:ln>
      </xdr:spPr>
    </xdr:pic>
    <xdr:clientData/>
  </xdr:twoCellAnchor>
  <xdr:twoCellAnchor editAs="oneCell">
    <xdr:from>
      <xdr:col>18</xdr:col>
      <xdr:colOff>50165</xdr:colOff>
      <xdr:row>17</xdr:row>
      <xdr:rowOff>0</xdr:rowOff>
    </xdr:from>
    <xdr:to>
      <xdr:col>18</xdr:col>
      <xdr:colOff>1572895</xdr:colOff>
      <xdr:row>17</xdr:row>
      <xdr:rowOff>443865</xdr:rowOff>
    </xdr:to>
    <xdr:pic>
      <xdr:nvPicPr>
        <xdr:cNvPr id="53" name="图片 52"/>
        <xdr:cNvPicPr>
          <a:picLocks noChangeAspect="1"/>
        </xdr:cNvPicPr>
      </xdr:nvPicPr>
      <xdr:blipFill>
        <a:blip r:embed="rId1"/>
        <a:stretch>
          <a:fillRect/>
        </a:stretch>
      </xdr:blipFill>
      <xdr:spPr>
        <a:xfrm>
          <a:off x="18214340" y="20897850"/>
          <a:ext cx="1522730" cy="443865"/>
        </a:xfrm>
        <a:prstGeom prst="rect">
          <a:avLst/>
        </a:prstGeom>
        <a:noFill/>
        <a:ln w="9525">
          <a:noFill/>
        </a:ln>
      </xdr:spPr>
    </xdr:pic>
    <xdr:clientData/>
  </xdr:twoCellAnchor>
  <xdr:twoCellAnchor editAs="oneCell">
    <xdr:from>
      <xdr:col>18</xdr:col>
      <xdr:colOff>50165</xdr:colOff>
      <xdr:row>18</xdr:row>
      <xdr:rowOff>0</xdr:rowOff>
    </xdr:from>
    <xdr:to>
      <xdr:col>18</xdr:col>
      <xdr:colOff>1572895</xdr:colOff>
      <xdr:row>18</xdr:row>
      <xdr:rowOff>443865</xdr:rowOff>
    </xdr:to>
    <xdr:pic>
      <xdr:nvPicPr>
        <xdr:cNvPr id="54" name="图片 53"/>
        <xdr:cNvPicPr>
          <a:picLocks noChangeAspect="1"/>
        </xdr:cNvPicPr>
      </xdr:nvPicPr>
      <xdr:blipFill>
        <a:blip r:embed="rId1"/>
        <a:stretch>
          <a:fillRect/>
        </a:stretch>
      </xdr:blipFill>
      <xdr:spPr>
        <a:xfrm>
          <a:off x="18214340" y="22459950"/>
          <a:ext cx="1522730" cy="443865"/>
        </a:xfrm>
        <a:prstGeom prst="rect">
          <a:avLst/>
        </a:prstGeom>
        <a:noFill/>
        <a:ln w="9525">
          <a:noFill/>
        </a:ln>
      </xdr:spPr>
    </xdr:pic>
    <xdr:clientData/>
  </xdr:twoCellAnchor>
  <xdr:twoCellAnchor editAs="oneCell">
    <xdr:from>
      <xdr:col>1</xdr:col>
      <xdr:colOff>57150</xdr:colOff>
      <xdr:row>11</xdr:row>
      <xdr:rowOff>142875</xdr:rowOff>
    </xdr:from>
    <xdr:to>
      <xdr:col>1</xdr:col>
      <xdr:colOff>1466850</xdr:colOff>
      <xdr:row>12</xdr:row>
      <xdr:rowOff>0</xdr:rowOff>
    </xdr:to>
    <xdr:pic>
      <xdr:nvPicPr>
        <xdr:cNvPr id="55" name="图片 54"/>
        <xdr:cNvPicPr>
          <a:picLocks noChangeAspect="1"/>
        </xdr:cNvPicPr>
      </xdr:nvPicPr>
      <xdr:blipFill>
        <a:blip r:embed="rId7"/>
        <a:stretch>
          <a:fillRect/>
        </a:stretch>
      </xdr:blipFill>
      <xdr:spPr>
        <a:xfrm>
          <a:off x="495300" y="11668125"/>
          <a:ext cx="1409700" cy="1419225"/>
        </a:xfrm>
        <a:prstGeom prst="rect">
          <a:avLst/>
        </a:prstGeom>
        <a:noFill/>
        <a:ln w="9525">
          <a:noFill/>
        </a:ln>
      </xdr:spPr>
    </xdr:pic>
    <xdr:clientData/>
  </xdr:twoCellAnchor>
  <xdr:twoCellAnchor editAs="oneCell">
    <xdr:from>
      <xdr:col>1</xdr:col>
      <xdr:colOff>66675</xdr:colOff>
      <xdr:row>12</xdr:row>
      <xdr:rowOff>76200</xdr:rowOff>
    </xdr:from>
    <xdr:to>
      <xdr:col>1</xdr:col>
      <xdr:colOff>1476375</xdr:colOff>
      <xdr:row>12</xdr:row>
      <xdr:rowOff>1495425</xdr:rowOff>
    </xdr:to>
    <xdr:pic>
      <xdr:nvPicPr>
        <xdr:cNvPr id="57" name="图片 56"/>
        <xdr:cNvPicPr>
          <a:picLocks noChangeAspect="1"/>
        </xdr:cNvPicPr>
      </xdr:nvPicPr>
      <xdr:blipFill>
        <a:blip r:embed="rId7"/>
        <a:stretch>
          <a:fillRect/>
        </a:stretch>
      </xdr:blipFill>
      <xdr:spPr>
        <a:xfrm>
          <a:off x="504825" y="13163550"/>
          <a:ext cx="1409700" cy="1419225"/>
        </a:xfrm>
        <a:prstGeom prst="rect">
          <a:avLst/>
        </a:prstGeom>
        <a:noFill/>
        <a:ln w="9525">
          <a:noFill/>
        </a:ln>
      </xdr:spPr>
    </xdr:pic>
    <xdr:clientData/>
  </xdr:twoCellAnchor>
  <xdr:twoCellAnchor editAs="oneCell">
    <xdr:from>
      <xdr:col>1</xdr:col>
      <xdr:colOff>57150</xdr:colOff>
      <xdr:row>13</xdr:row>
      <xdr:rowOff>38100</xdr:rowOff>
    </xdr:from>
    <xdr:to>
      <xdr:col>1</xdr:col>
      <xdr:colOff>1466850</xdr:colOff>
      <xdr:row>13</xdr:row>
      <xdr:rowOff>1457325</xdr:rowOff>
    </xdr:to>
    <xdr:pic>
      <xdr:nvPicPr>
        <xdr:cNvPr id="58" name="图片 57"/>
        <xdr:cNvPicPr>
          <a:picLocks noChangeAspect="1"/>
        </xdr:cNvPicPr>
      </xdr:nvPicPr>
      <xdr:blipFill>
        <a:blip r:embed="rId7"/>
        <a:stretch>
          <a:fillRect/>
        </a:stretch>
      </xdr:blipFill>
      <xdr:spPr>
        <a:xfrm>
          <a:off x="495300" y="14687550"/>
          <a:ext cx="1409700" cy="1419225"/>
        </a:xfrm>
        <a:prstGeom prst="rect">
          <a:avLst/>
        </a:prstGeom>
        <a:noFill/>
        <a:ln w="9525">
          <a:noFill/>
        </a:ln>
      </xdr:spPr>
    </xdr:pic>
    <xdr:clientData/>
  </xdr:twoCellAnchor>
  <xdr:twoCellAnchor editAs="oneCell">
    <xdr:from>
      <xdr:col>1</xdr:col>
      <xdr:colOff>85725</xdr:colOff>
      <xdr:row>14</xdr:row>
      <xdr:rowOff>85725</xdr:rowOff>
    </xdr:from>
    <xdr:to>
      <xdr:col>1</xdr:col>
      <xdr:colOff>1495425</xdr:colOff>
      <xdr:row>14</xdr:row>
      <xdr:rowOff>1504950</xdr:rowOff>
    </xdr:to>
    <xdr:pic>
      <xdr:nvPicPr>
        <xdr:cNvPr id="59" name="图片 58"/>
        <xdr:cNvPicPr>
          <a:picLocks noChangeAspect="1"/>
        </xdr:cNvPicPr>
      </xdr:nvPicPr>
      <xdr:blipFill>
        <a:blip r:embed="rId7"/>
        <a:stretch>
          <a:fillRect/>
        </a:stretch>
      </xdr:blipFill>
      <xdr:spPr>
        <a:xfrm>
          <a:off x="523875" y="16297275"/>
          <a:ext cx="1409700" cy="1419225"/>
        </a:xfrm>
        <a:prstGeom prst="rect">
          <a:avLst/>
        </a:prstGeom>
        <a:noFill/>
        <a:ln w="9525">
          <a:noFill/>
        </a:ln>
      </xdr:spPr>
    </xdr:pic>
    <xdr:clientData/>
  </xdr:twoCellAnchor>
  <xdr:twoCellAnchor editAs="oneCell">
    <xdr:from>
      <xdr:col>1</xdr:col>
      <xdr:colOff>114300</xdr:colOff>
      <xdr:row>15</xdr:row>
      <xdr:rowOff>152400</xdr:rowOff>
    </xdr:from>
    <xdr:to>
      <xdr:col>1</xdr:col>
      <xdr:colOff>1374775</xdr:colOff>
      <xdr:row>15</xdr:row>
      <xdr:rowOff>1419860</xdr:rowOff>
    </xdr:to>
    <xdr:pic>
      <xdr:nvPicPr>
        <xdr:cNvPr id="60" name="图片 59"/>
        <xdr:cNvPicPr>
          <a:picLocks noChangeAspect="1"/>
        </xdr:cNvPicPr>
      </xdr:nvPicPr>
      <xdr:blipFill>
        <a:blip r:embed="rId8"/>
        <a:stretch>
          <a:fillRect/>
        </a:stretch>
      </xdr:blipFill>
      <xdr:spPr>
        <a:xfrm>
          <a:off x="552450" y="17926050"/>
          <a:ext cx="1260475" cy="1267460"/>
        </a:xfrm>
        <a:prstGeom prst="rect">
          <a:avLst/>
        </a:prstGeom>
        <a:noFill/>
        <a:ln w="9525">
          <a:noFill/>
        </a:ln>
      </xdr:spPr>
    </xdr:pic>
    <xdr:clientData/>
  </xdr:twoCellAnchor>
  <xdr:twoCellAnchor editAs="oneCell">
    <xdr:from>
      <xdr:col>1</xdr:col>
      <xdr:colOff>133350</xdr:colOff>
      <xdr:row>16</xdr:row>
      <xdr:rowOff>76200</xdr:rowOff>
    </xdr:from>
    <xdr:to>
      <xdr:col>1</xdr:col>
      <xdr:colOff>1393825</xdr:colOff>
      <xdr:row>16</xdr:row>
      <xdr:rowOff>1343660</xdr:rowOff>
    </xdr:to>
    <xdr:pic>
      <xdr:nvPicPr>
        <xdr:cNvPr id="61" name="图片 60"/>
        <xdr:cNvPicPr>
          <a:picLocks noChangeAspect="1"/>
        </xdr:cNvPicPr>
      </xdr:nvPicPr>
      <xdr:blipFill>
        <a:blip r:embed="rId8"/>
        <a:stretch>
          <a:fillRect/>
        </a:stretch>
      </xdr:blipFill>
      <xdr:spPr>
        <a:xfrm>
          <a:off x="571500" y="19411950"/>
          <a:ext cx="1260475" cy="1267460"/>
        </a:xfrm>
        <a:prstGeom prst="rect">
          <a:avLst/>
        </a:prstGeom>
        <a:noFill/>
        <a:ln w="9525">
          <a:noFill/>
        </a:ln>
      </xdr:spPr>
    </xdr:pic>
    <xdr:clientData/>
  </xdr:twoCellAnchor>
  <xdr:twoCellAnchor editAs="oneCell">
    <xdr:from>
      <xdr:col>1</xdr:col>
      <xdr:colOff>123825</xdr:colOff>
      <xdr:row>17</xdr:row>
      <xdr:rowOff>133350</xdr:rowOff>
    </xdr:from>
    <xdr:to>
      <xdr:col>1</xdr:col>
      <xdr:colOff>1384300</xdr:colOff>
      <xdr:row>17</xdr:row>
      <xdr:rowOff>1400810</xdr:rowOff>
    </xdr:to>
    <xdr:pic>
      <xdr:nvPicPr>
        <xdr:cNvPr id="63" name="图片 62"/>
        <xdr:cNvPicPr>
          <a:picLocks noChangeAspect="1"/>
        </xdr:cNvPicPr>
      </xdr:nvPicPr>
      <xdr:blipFill>
        <a:blip r:embed="rId8"/>
        <a:stretch>
          <a:fillRect/>
        </a:stretch>
      </xdr:blipFill>
      <xdr:spPr>
        <a:xfrm>
          <a:off x="561975" y="21031200"/>
          <a:ext cx="1260475" cy="1267460"/>
        </a:xfrm>
        <a:prstGeom prst="rect">
          <a:avLst/>
        </a:prstGeom>
        <a:noFill/>
        <a:ln w="9525">
          <a:noFill/>
        </a:ln>
      </xdr:spPr>
    </xdr:pic>
    <xdr:clientData/>
  </xdr:twoCellAnchor>
  <xdr:twoCellAnchor editAs="oneCell">
    <xdr:from>
      <xdr:col>1</xdr:col>
      <xdr:colOff>123825</xdr:colOff>
      <xdr:row>18</xdr:row>
      <xdr:rowOff>152400</xdr:rowOff>
    </xdr:from>
    <xdr:to>
      <xdr:col>1</xdr:col>
      <xdr:colOff>1384300</xdr:colOff>
      <xdr:row>18</xdr:row>
      <xdr:rowOff>1419860</xdr:rowOff>
    </xdr:to>
    <xdr:pic>
      <xdr:nvPicPr>
        <xdr:cNvPr id="64" name="图片 63"/>
        <xdr:cNvPicPr>
          <a:picLocks noChangeAspect="1"/>
        </xdr:cNvPicPr>
      </xdr:nvPicPr>
      <xdr:blipFill>
        <a:blip r:embed="rId8"/>
        <a:stretch>
          <a:fillRect/>
        </a:stretch>
      </xdr:blipFill>
      <xdr:spPr>
        <a:xfrm>
          <a:off x="561975" y="22612350"/>
          <a:ext cx="1260475" cy="1267460"/>
        </a:xfrm>
        <a:prstGeom prst="rect">
          <a:avLst/>
        </a:prstGeom>
        <a:noFill/>
        <a:ln w="9525">
          <a:noFill/>
        </a:ln>
      </xdr:spPr>
    </xdr:pic>
    <xdr:clientData/>
  </xdr:twoCellAnchor>
  <xdr:twoCellAnchor editAs="oneCell">
    <xdr:from>
      <xdr:col>1</xdr:col>
      <xdr:colOff>114300</xdr:colOff>
      <xdr:row>20</xdr:row>
      <xdr:rowOff>248285</xdr:rowOff>
    </xdr:from>
    <xdr:to>
      <xdr:col>1</xdr:col>
      <xdr:colOff>1333500</xdr:colOff>
      <xdr:row>20</xdr:row>
      <xdr:rowOff>1409700</xdr:rowOff>
    </xdr:to>
    <xdr:pic>
      <xdr:nvPicPr>
        <xdr:cNvPr id="70" name="图片 69"/>
        <xdr:cNvPicPr>
          <a:picLocks noChangeAspect="1"/>
        </xdr:cNvPicPr>
      </xdr:nvPicPr>
      <xdr:blipFill>
        <a:blip r:embed="rId9"/>
        <a:stretch>
          <a:fillRect/>
        </a:stretch>
      </xdr:blipFill>
      <xdr:spPr>
        <a:xfrm>
          <a:off x="552450" y="25832435"/>
          <a:ext cx="1219200" cy="1161415"/>
        </a:xfrm>
        <a:prstGeom prst="rect">
          <a:avLst/>
        </a:prstGeom>
        <a:noFill/>
        <a:ln w="9525">
          <a:noFill/>
        </a:ln>
      </xdr:spPr>
    </xdr:pic>
    <xdr:clientData/>
  </xdr:twoCellAnchor>
  <xdr:twoCellAnchor editAs="oneCell">
    <xdr:from>
      <xdr:col>1</xdr:col>
      <xdr:colOff>95250</xdr:colOff>
      <xdr:row>19</xdr:row>
      <xdr:rowOff>123825</xdr:rowOff>
    </xdr:from>
    <xdr:to>
      <xdr:col>1</xdr:col>
      <xdr:colOff>1362710</xdr:colOff>
      <xdr:row>19</xdr:row>
      <xdr:rowOff>1457960</xdr:rowOff>
    </xdr:to>
    <xdr:pic>
      <xdr:nvPicPr>
        <xdr:cNvPr id="71" name="图片 70"/>
        <xdr:cNvPicPr>
          <a:picLocks noChangeAspect="1"/>
        </xdr:cNvPicPr>
      </xdr:nvPicPr>
      <xdr:blipFill>
        <a:blip r:embed="rId10"/>
        <a:stretch>
          <a:fillRect/>
        </a:stretch>
      </xdr:blipFill>
      <xdr:spPr>
        <a:xfrm>
          <a:off x="533400" y="24145875"/>
          <a:ext cx="1267460" cy="1334135"/>
        </a:xfrm>
        <a:prstGeom prst="rect">
          <a:avLst/>
        </a:prstGeom>
        <a:noFill/>
        <a:ln w="9525">
          <a:noFill/>
        </a:ln>
      </xdr:spPr>
    </xdr:pic>
    <xdr:clientData/>
  </xdr:twoCellAnchor>
  <xdr:twoCellAnchor editAs="oneCell">
    <xdr:from>
      <xdr:col>1</xdr:col>
      <xdr:colOff>85725</xdr:colOff>
      <xdr:row>23</xdr:row>
      <xdr:rowOff>73660</xdr:rowOff>
    </xdr:from>
    <xdr:to>
      <xdr:col>1</xdr:col>
      <xdr:colOff>1362075</xdr:colOff>
      <xdr:row>23</xdr:row>
      <xdr:rowOff>1257300</xdr:rowOff>
    </xdr:to>
    <xdr:pic>
      <xdr:nvPicPr>
        <xdr:cNvPr id="73" name="图片 72"/>
        <xdr:cNvPicPr>
          <a:picLocks noChangeAspect="1"/>
        </xdr:cNvPicPr>
      </xdr:nvPicPr>
      <xdr:blipFill>
        <a:blip r:embed="rId11"/>
        <a:stretch>
          <a:fillRect/>
        </a:stretch>
      </xdr:blipFill>
      <xdr:spPr>
        <a:xfrm>
          <a:off x="523875" y="30344110"/>
          <a:ext cx="1276350" cy="1183640"/>
        </a:xfrm>
        <a:prstGeom prst="rect">
          <a:avLst/>
        </a:prstGeom>
        <a:noFill/>
        <a:ln w="9525">
          <a:noFill/>
        </a:ln>
      </xdr:spPr>
    </xdr:pic>
    <xdr:clientData/>
  </xdr:twoCellAnchor>
  <xdr:twoCellAnchor editAs="oneCell">
    <xdr:from>
      <xdr:col>1</xdr:col>
      <xdr:colOff>267335</xdr:colOff>
      <xdr:row>24</xdr:row>
      <xdr:rowOff>82550</xdr:rowOff>
    </xdr:from>
    <xdr:to>
      <xdr:col>1</xdr:col>
      <xdr:colOff>1400175</xdr:colOff>
      <xdr:row>24</xdr:row>
      <xdr:rowOff>1190625</xdr:rowOff>
    </xdr:to>
    <xdr:pic>
      <xdr:nvPicPr>
        <xdr:cNvPr id="74" name="图片 73"/>
        <xdr:cNvPicPr>
          <a:picLocks noChangeAspect="1"/>
        </xdr:cNvPicPr>
      </xdr:nvPicPr>
      <xdr:blipFill>
        <a:blip r:embed="rId6"/>
        <a:stretch>
          <a:fillRect/>
        </a:stretch>
      </xdr:blipFill>
      <xdr:spPr>
        <a:xfrm>
          <a:off x="705485" y="31915100"/>
          <a:ext cx="1132840" cy="1108075"/>
        </a:xfrm>
        <a:prstGeom prst="rect">
          <a:avLst/>
        </a:prstGeom>
        <a:noFill/>
        <a:ln w="9525">
          <a:noFill/>
        </a:ln>
      </xdr:spPr>
    </xdr:pic>
    <xdr:clientData/>
  </xdr:twoCellAnchor>
  <xdr:twoCellAnchor editAs="oneCell">
    <xdr:from>
      <xdr:col>1</xdr:col>
      <xdr:colOff>85725</xdr:colOff>
      <xdr:row>25</xdr:row>
      <xdr:rowOff>73660</xdr:rowOff>
    </xdr:from>
    <xdr:to>
      <xdr:col>1</xdr:col>
      <xdr:colOff>1362075</xdr:colOff>
      <xdr:row>25</xdr:row>
      <xdr:rowOff>1257300</xdr:rowOff>
    </xdr:to>
    <xdr:pic>
      <xdr:nvPicPr>
        <xdr:cNvPr id="75" name="图片 74"/>
        <xdr:cNvPicPr>
          <a:picLocks noChangeAspect="1"/>
        </xdr:cNvPicPr>
      </xdr:nvPicPr>
      <xdr:blipFill>
        <a:blip r:embed="rId11"/>
        <a:stretch>
          <a:fillRect/>
        </a:stretch>
      </xdr:blipFill>
      <xdr:spPr>
        <a:xfrm>
          <a:off x="523875" y="33468310"/>
          <a:ext cx="1276350" cy="1183640"/>
        </a:xfrm>
        <a:prstGeom prst="rect">
          <a:avLst/>
        </a:prstGeom>
        <a:noFill/>
        <a:ln w="9525">
          <a:noFill/>
        </a:ln>
      </xdr:spPr>
    </xdr:pic>
    <xdr:clientData/>
  </xdr:twoCellAnchor>
  <xdr:twoCellAnchor editAs="oneCell">
    <xdr:from>
      <xdr:col>1</xdr:col>
      <xdr:colOff>167640</xdr:colOff>
      <xdr:row>26</xdr:row>
      <xdr:rowOff>210820</xdr:rowOff>
    </xdr:from>
    <xdr:to>
      <xdr:col>1</xdr:col>
      <xdr:colOff>1409700</xdr:colOff>
      <xdr:row>26</xdr:row>
      <xdr:rowOff>1323975</xdr:rowOff>
    </xdr:to>
    <xdr:pic>
      <xdr:nvPicPr>
        <xdr:cNvPr id="76" name="图片 75"/>
        <xdr:cNvPicPr>
          <a:picLocks noChangeAspect="1"/>
        </xdr:cNvPicPr>
      </xdr:nvPicPr>
      <xdr:blipFill>
        <a:blip r:embed="rId12"/>
        <a:stretch>
          <a:fillRect/>
        </a:stretch>
      </xdr:blipFill>
      <xdr:spPr>
        <a:xfrm>
          <a:off x="605790" y="35167570"/>
          <a:ext cx="1242060" cy="1113155"/>
        </a:xfrm>
        <a:prstGeom prst="rect">
          <a:avLst/>
        </a:prstGeom>
        <a:noFill/>
        <a:ln w="9525">
          <a:noFill/>
        </a:ln>
      </xdr:spPr>
    </xdr:pic>
    <xdr:clientData/>
  </xdr:twoCellAnchor>
  <xdr:twoCellAnchor editAs="oneCell">
    <xdr:from>
      <xdr:col>1</xdr:col>
      <xdr:colOff>161925</xdr:colOff>
      <xdr:row>28</xdr:row>
      <xdr:rowOff>66040</xdr:rowOff>
    </xdr:from>
    <xdr:to>
      <xdr:col>1</xdr:col>
      <xdr:colOff>1331595</xdr:colOff>
      <xdr:row>28</xdr:row>
      <xdr:rowOff>1390650</xdr:rowOff>
    </xdr:to>
    <xdr:pic>
      <xdr:nvPicPr>
        <xdr:cNvPr id="80" name="图片 79"/>
        <xdr:cNvPicPr>
          <a:picLocks noChangeAspect="1"/>
        </xdr:cNvPicPr>
      </xdr:nvPicPr>
      <xdr:blipFill>
        <a:blip r:embed="rId13"/>
        <a:stretch>
          <a:fillRect/>
        </a:stretch>
      </xdr:blipFill>
      <xdr:spPr>
        <a:xfrm>
          <a:off x="600075" y="38146990"/>
          <a:ext cx="1169670" cy="1324610"/>
        </a:xfrm>
        <a:prstGeom prst="rect">
          <a:avLst/>
        </a:prstGeom>
        <a:noFill/>
        <a:ln w="9525">
          <a:noFill/>
        </a:ln>
      </xdr:spPr>
    </xdr:pic>
    <xdr:clientData/>
  </xdr:twoCellAnchor>
  <xdr:twoCellAnchor editAs="oneCell">
    <xdr:from>
      <xdr:col>1</xdr:col>
      <xdr:colOff>209550</xdr:colOff>
      <xdr:row>27</xdr:row>
      <xdr:rowOff>38100</xdr:rowOff>
    </xdr:from>
    <xdr:to>
      <xdr:col>1</xdr:col>
      <xdr:colOff>1350645</xdr:colOff>
      <xdr:row>27</xdr:row>
      <xdr:rowOff>1343025</xdr:rowOff>
    </xdr:to>
    <xdr:pic>
      <xdr:nvPicPr>
        <xdr:cNvPr id="83" name="图片 82"/>
        <xdr:cNvPicPr>
          <a:picLocks noChangeAspect="1"/>
        </xdr:cNvPicPr>
      </xdr:nvPicPr>
      <xdr:blipFill>
        <a:blip r:embed="rId14"/>
        <a:stretch>
          <a:fillRect/>
        </a:stretch>
      </xdr:blipFill>
      <xdr:spPr>
        <a:xfrm>
          <a:off x="647700" y="36556950"/>
          <a:ext cx="1141095" cy="1304925"/>
        </a:xfrm>
        <a:prstGeom prst="rect">
          <a:avLst/>
        </a:prstGeom>
        <a:noFill/>
        <a:ln w="9525">
          <a:noFill/>
        </a:ln>
      </xdr:spPr>
    </xdr:pic>
    <xdr:clientData/>
  </xdr:twoCellAnchor>
  <xdr:twoCellAnchor editAs="oneCell">
    <xdr:from>
      <xdr:col>1</xdr:col>
      <xdr:colOff>342900</xdr:colOff>
      <xdr:row>29</xdr:row>
      <xdr:rowOff>95250</xdr:rowOff>
    </xdr:from>
    <xdr:to>
      <xdr:col>1</xdr:col>
      <xdr:colOff>1404620</xdr:colOff>
      <xdr:row>29</xdr:row>
      <xdr:rowOff>1324610</xdr:rowOff>
    </xdr:to>
    <xdr:pic>
      <xdr:nvPicPr>
        <xdr:cNvPr id="85" name="图片 84"/>
        <xdr:cNvPicPr>
          <a:picLocks noChangeAspect="1"/>
        </xdr:cNvPicPr>
      </xdr:nvPicPr>
      <xdr:blipFill>
        <a:blip r:embed="rId15"/>
        <a:stretch>
          <a:fillRect/>
        </a:stretch>
      </xdr:blipFill>
      <xdr:spPr>
        <a:xfrm>
          <a:off x="781050" y="39738300"/>
          <a:ext cx="1061720" cy="1229360"/>
        </a:xfrm>
        <a:prstGeom prst="rect">
          <a:avLst/>
        </a:prstGeom>
        <a:noFill/>
        <a:ln w="9525">
          <a:noFill/>
        </a:ln>
      </xdr:spPr>
    </xdr:pic>
    <xdr:clientData/>
  </xdr:twoCellAnchor>
  <xdr:twoCellAnchor editAs="oneCell">
    <xdr:from>
      <xdr:col>1</xdr:col>
      <xdr:colOff>314325</xdr:colOff>
      <xdr:row>30</xdr:row>
      <xdr:rowOff>74930</xdr:rowOff>
    </xdr:from>
    <xdr:to>
      <xdr:col>1</xdr:col>
      <xdr:colOff>1416685</xdr:colOff>
      <xdr:row>30</xdr:row>
      <xdr:rowOff>1295400</xdr:rowOff>
    </xdr:to>
    <xdr:pic>
      <xdr:nvPicPr>
        <xdr:cNvPr id="86" name="图片 85"/>
        <xdr:cNvPicPr>
          <a:picLocks noChangeAspect="1"/>
        </xdr:cNvPicPr>
      </xdr:nvPicPr>
      <xdr:blipFill>
        <a:blip r:embed="rId16"/>
        <a:stretch>
          <a:fillRect/>
        </a:stretch>
      </xdr:blipFill>
      <xdr:spPr>
        <a:xfrm>
          <a:off x="752475" y="41280080"/>
          <a:ext cx="1102360" cy="12204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detail.1688.com/offer/684776579206.html" TargetMode="External"/><Relationship Id="rId8" Type="http://schemas.openxmlformats.org/officeDocument/2006/relationships/hyperlink" Target="https://www.ebay.com.au/itm/324862940046?hash=item4ba357138e:g:q~wAAOSwEg1hge~V" TargetMode="External"/><Relationship Id="rId7" Type="http://schemas.openxmlformats.org/officeDocument/2006/relationships/hyperlink" Target="https://www.ebay.com.au/itm/285173212806?hash=item4265a5e686:g:XP8AAOSwdDRkBqz-&amp;var=587049133050" TargetMode="External"/><Relationship Id="rId6" Type="http://schemas.openxmlformats.org/officeDocument/2006/relationships/hyperlink" Target="https://www.ebay.com.au/itm/324988684425?hash=item4baad5c889:g:B20AAOSwRiBh3O0l" TargetMode="External"/><Relationship Id="rId5" Type="http://schemas.openxmlformats.org/officeDocument/2006/relationships/hyperlink" Target="https://detail.1688.com/offer/674651551214.html" TargetMode="External"/><Relationship Id="rId4" Type="http://schemas.openxmlformats.org/officeDocument/2006/relationships/hyperlink" Target="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 TargetMode="External"/><Relationship Id="rId31" Type="http://schemas.openxmlformats.org/officeDocument/2006/relationships/hyperlink" Target="https://detail.1688.com/offer/680412464937.html" TargetMode="External"/><Relationship Id="rId30" Type="http://schemas.openxmlformats.org/officeDocument/2006/relationships/hyperlink" Target="https://detail.1688.com/offer/681393439095.html" TargetMode="External"/><Relationship Id="rId3" Type="http://schemas.openxmlformats.org/officeDocument/2006/relationships/hyperlink" Target="https://detail.1688.com/offer/686939206347.html" TargetMode="External"/><Relationship Id="rId29" Type="http://schemas.openxmlformats.org/officeDocument/2006/relationships/hyperlink" Target="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 TargetMode="External"/><Relationship Id="rId28" Type="http://schemas.openxmlformats.org/officeDocument/2006/relationships/hyperlink" Target="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 TargetMode="External"/><Relationship Id="rId27" Type="http://schemas.openxmlformats.org/officeDocument/2006/relationships/hyperlink" Target="https://www.ebay.com.au/itm/285012960178" TargetMode="External"/><Relationship Id="rId26" Type="http://schemas.openxmlformats.org/officeDocument/2006/relationships/hyperlink" Target="https://detail.1688.com/offer/705265199162.html" TargetMode="External"/><Relationship Id="rId25" Type="http://schemas.openxmlformats.org/officeDocument/2006/relationships/hyperlink" Target="https://detail.1688.com/offer/596012425152.html?_t=1685350687777&amp;spm=a2615.7691456.co_0_0_wangpu_score_0_0_0_0_1_0_0000_0.0" TargetMode="External"/><Relationship Id="rId24" Type="http://schemas.openxmlformats.org/officeDocument/2006/relationships/hyperlink" Target="https://www.ebay.com.au/itm/385309413748" TargetMode="External"/><Relationship Id="rId23" Type="http://schemas.openxmlformats.org/officeDocument/2006/relationships/hyperlink" Target="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 TargetMode="External"/><Relationship Id="rId22" Type="http://schemas.openxmlformats.org/officeDocument/2006/relationships/hyperlink" Target="https://detail.1688.com/offer/649153825744.html" TargetMode="External"/><Relationship Id="rId21" Type="http://schemas.openxmlformats.org/officeDocument/2006/relationships/hyperlink" Target="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 TargetMode="External"/><Relationship Id="rId20" Type="http://schemas.openxmlformats.org/officeDocument/2006/relationships/hyperlink" Target="https://detail.1688.com/offer/600561635087.html?spm=a26352.13672862.offerlist.40.4e8f2f38cBxWIj&amp;cosite=-&amp;tracelog=p4p&amp;_p_isad=1&amp;clickid=cda42536ca6a416f9ea9bf063dd046f4&amp;sessionid=81360d3f87fc82bf31f661d0b42ef09e" TargetMode="External"/><Relationship Id="rId2" Type="http://schemas.openxmlformats.org/officeDocument/2006/relationships/hyperlink" Target="https://www.ebay.com.au/itm/285173212806" TargetMode="External"/><Relationship Id="rId19" Type="http://schemas.openxmlformats.org/officeDocument/2006/relationships/hyperlink" Target="https://detail.1688.com/offer/596031180629.html" TargetMode="External"/><Relationship Id="rId18" Type="http://schemas.openxmlformats.org/officeDocument/2006/relationships/hyperlink" Target="https://detail.1688.com/offer/45517196607.html?spm=a26352.23326140a26352.offerlist.29.76fa1e62KisXDZ" TargetMode="External"/><Relationship Id="rId17" Type="http://schemas.openxmlformats.org/officeDocument/2006/relationships/hyperlink" Target="https://detail.1688.com/offer/677975069118.html" TargetMode="External"/><Relationship Id="rId16" Type="http://schemas.openxmlformats.org/officeDocument/2006/relationships/hyperlink" Target="https://detail.1688.com/offer/36039542685.html" TargetMode="External"/><Relationship Id="rId15" Type="http://schemas.openxmlformats.org/officeDocument/2006/relationships/hyperlink" Target="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TargetMode="External"/><Relationship Id="rId14" Type="http://schemas.openxmlformats.org/officeDocument/2006/relationships/hyperlink" Target="https://www.ebay.de/itm/223480822358?hash=item34087eba56%3Ag%3AfLMAAOSwfQlhrzZL&amp;_trkparms=%2526rpp_cid%253D6424352028ba9fc9dcbdc7f2" TargetMode="External"/><Relationship Id="rId13" Type="http://schemas.openxmlformats.org/officeDocument/2006/relationships/hyperlink" Target="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argetMode="External"/><Relationship Id="rId12" Type="http://schemas.openxmlformats.org/officeDocument/2006/relationships/hyperlink" Target="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TargetMode="External"/><Relationship Id="rId11" Type="http://schemas.openxmlformats.org/officeDocument/2006/relationships/hyperlink" Target="https://detail.1688.com/offer/649352301502.html?spm=a26352.13672862.offerlist.106.65115031C13x8Z" TargetMode="External"/><Relationship Id="rId10" Type="http://schemas.openxmlformats.org/officeDocument/2006/relationships/hyperlink" Target="https://detail.1688.com/offer/672606645628.html?spm=a26352.b28411319.offerlist.5.5ae81e62JWsj7q"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GAW@#DG462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70"/>
  <sheetViews>
    <sheetView workbookViewId="0">
      <pane xSplit="4" ySplit="1" topLeftCell="I29" activePane="bottomRight" state="frozen"/>
      <selection/>
      <selection pane="topRight"/>
      <selection pane="bottomLeft"/>
      <selection pane="bottomRight" activeCell="I31" sqref="I31"/>
    </sheetView>
  </sheetViews>
  <sheetFormatPr defaultColWidth="9" defaultRowHeight="16.5"/>
  <cols>
    <col min="1" max="1" width="5.75" style="8" customWidth="1"/>
    <col min="2" max="2" width="20.25" style="9" customWidth="1"/>
    <col min="3" max="3" width="19.375" style="10" customWidth="1"/>
    <col min="4" max="4" width="11.125" style="11" customWidth="1"/>
    <col min="5" max="5" width="9" style="11"/>
    <col min="6" max="6" width="9" style="12"/>
    <col min="7" max="7" width="7" style="13" customWidth="1"/>
    <col min="8" max="8" width="9" style="9" hidden="1" customWidth="1"/>
    <col min="9" max="9" width="8.375" style="11" customWidth="1"/>
    <col min="10" max="11" width="24.875" style="9" customWidth="1"/>
    <col min="12" max="12" width="20.625" style="9" customWidth="1"/>
    <col min="13" max="13" width="4.25" style="9" customWidth="1"/>
    <col min="14" max="14" width="20.625" style="9" customWidth="1"/>
    <col min="15" max="15" width="4.125" style="9" customWidth="1"/>
    <col min="16" max="16" width="20.625" style="9" customWidth="1"/>
    <col min="17" max="17" width="3.625" style="9" customWidth="1"/>
    <col min="18" max="18" width="24.875" style="11" customWidth="1"/>
    <col min="19" max="19" width="21.25" style="10" customWidth="1"/>
    <col min="20" max="20" width="9" style="14" customWidth="1"/>
    <col min="21" max="21" width="9" style="9" customWidth="1"/>
    <col min="22" max="22" width="9" style="14" customWidth="1"/>
    <col min="23" max="23" width="8.875" style="9" customWidth="1"/>
    <col min="24" max="24" width="9" style="14" customWidth="1"/>
    <col min="25" max="27" width="9" style="9" customWidth="1"/>
    <col min="28" max="29" width="9" style="9"/>
    <col min="30" max="30" width="9" style="15"/>
    <col min="31" max="32" width="9" style="9"/>
    <col min="33" max="34" width="9" style="9" customWidth="1"/>
    <col min="35" max="35" width="7.875" style="9" customWidth="1"/>
    <col min="36" max="36" width="7.75" style="14" customWidth="1"/>
    <col min="37" max="37" width="8.125" style="16" customWidth="1"/>
    <col min="38" max="38" width="8.75" style="9" customWidth="1"/>
    <col min="39" max="39" width="9.625" style="14" customWidth="1"/>
    <col min="40" max="40" width="10.375" style="16" customWidth="1"/>
    <col min="41" max="16384" width="9" style="9"/>
  </cols>
  <sheetData>
    <row r="1" s="6" customFormat="1" ht="46.5" customHeight="1" spans="1:41">
      <c r="A1" s="17" t="s">
        <v>0</v>
      </c>
      <c r="B1" s="18" t="s">
        <v>1</v>
      </c>
      <c r="C1" s="17" t="s">
        <v>2</v>
      </c>
      <c r="D1" s="17" t="s">
        <v>3</v>
      </c>
      <c r="E1" s="19" t="s">
        <v>4</v>
      </c>
      <c r="F1" s="20" t="s">
        <v>5</v>
      </c>
      <c r="G1" s="17" t="s">
        <v>6</v>
      </c>
      <c r="H1" s="17" t="s">
        <v>7</v>
      </c>
      <c r="I1" s="17" t="s">
        <v>8</v>
      </c>
      <c r="J1" s="17" t="s">
        <v>9</v>
      </c>
      <c r="K1" s="17" t="s">
        <v>10</v>
      </c>
      <c r="L1" s="17" t="s">
        <v>11</v>
      </c>
      <c r="M1" s="17"/>
      <c r="N1" s="17" t="s">
        <v>12</v>
      </c>
      <c r="O1" s="17"/>
      <c r="P1" s="17" t="s">
        <v>13</v>
      </c>
      <c r="Q1" s="17"/>
      <c r="R1" s="17" t="s">
        <v>14</v>
      </c>
      <c r="S1" s="17" t="s">
        <v>15</v>
      </c>
      <c r="T1" s="49" t="s">
        <v>16</v>
      </c>
      <c r="U1" s="17" t="s">
        <v>17</v>
      </c>
      <c r="V1" s="49" t="s">
        <v>18</v>
      </c>
      <c r="W1" s="17" t="s">
        <v>19</v>
      </c>
      <c r="X1" s="49" t="s">
        <v>20</v>
      </c>
      <c r="Y1" s="17" t="s">
        <v>21</v>
      </c>
      <c r="Z1" s="17" t="s">
        <v>22</v>
      </c>
      <c r="AA1" s="17" t="s">
        <v>23</v>
      </c>
      <c r="AB1" s="17" t="s">
        <v>24</v>
      </c>
      <c r="AC1" s="17" t="s">
        <v>25</v>
      </c>
      <c r="AD1" s="17" t="s">
        <v>26</v>
      </c>
      <c r="AE1" s="17" t="s">
        <v>27</v>
      </c>
      <c r="AF1" s="17" t="s">
        <v>28</v>
      </c>
      <c r="AG1" s="17" t="s">
        <v>29</v>
      </c>
      <c r="AH1" s="17" t="s">
        <v>30</v>
      </c>
      <c r="AI1" s="54" t="s">
        <v>31</v>
      </c>
      <c r="AJ1" s="55" t="s">
        <v>32</v>
      </c>
      <c r="AK1" s="56" t="s">
        <v>33</v>
      </c>
      <c r="AL1" s="57" t="s">
        <v>34</v>
      </c>
      <c r="AM1" s="58" t="s">
        <v>35</v>
      </c>
      <c r="AN1" s="59" t="s">
        <v>36</v>
      </c>
      <c r="AO1" s="17"/>
    </row>
    <row r="2" s="7" customFormat="1" ht="123" customHeight="1" spans="1:41">
      <c r="A2" s="21">
        <v>1</v>
      </c>
      <c r="B2" s="22"/>
      <c r="C2" s="19" t="s">
        <v>37</v>
      </c>
      <c r="D2" s="19" t="s">
        <v>38</v>
      </c>
      <c r="E2" s="19" t="s">
        <v>39</v>
      </c>
      <c r="F2" s="23" t="s">
        <v>40</v>
      </c>
      <c r="G2" s="24">
        <v>30</v>
      </c>
      <c r="H2" s="25"/>
      <c r="I2" s="33"/>
      <c r="J2" s="34" t="s">
        <v>41</v>
      </c>
      <c r="K2" s="34" t="s">
        <v>42</v>
      </c>
      <c r="L2" s="35"/>
      <c r="M2" s="35">
        <f t="shared" ref="M2:Q2" si="0">LEN(L2)</f>
        <v>0</v>
      </c>
      <c r="N2" s="35" t="s">
        <v>43</v>
      </c>
      <c r="O2" s="35">
        <f t="shared" si="0"/>
        <v>80</v>
      </c>
      <c r="P2" s="35" t="s">
        <v>44</v>
      </c>
      <c r="Q2" s="35">
        <f t="shared" si="0"/>
        <v>79</v>
      </c>
      <c r="R2" s="38" t="s">
        <v>45</v>
      </c>
      <c r="S2" s="19"/>
      <c r="T2" s="50">
        <f t="shared" ref="T2:T7" si="1">AB2/1000*134+19</f>
        <v>26.236</v>
      </c>
      <c r="U2" s="51" t="s">
        <v>46</v>
      </c>
      <c r="V2" s="52">
        <f t="shared" ref="V2:V7" si="2">AB2/1000*75+21</f>
        <v>25.05</v>
      </c>
      <c r="W2" s="19" t="s">
        <v>47</v>
      </c>
      <c r="X2" s="52">
        <f t="shared" ref="X2:X19" si="3">(Y2*Z2*AA2)/6000</f>
        <v>0.0267866666666667</v>
      </c>
      <c r="Y2" s="25">
        <v>16.4</v>
      </c>
      <c r="Z2" s="25">
        <v>7</v>
      </c>
      <c r="AA2" s="25">
        <v>1.4</v>
      </c>
      <c r="AB2" s="25">
        <f t="shared" ref="AB2:AB7" si="4">AC2+AF2</f>
        <v>54</v>
      </c>
      <c r="AC2" s="25">
        <v>47</v>
      </c>
      <c r="AD2" s="24" t="s">
        <v>48</v>
      </c>
      <c r="AE2" s="25">
        <v>0.07</v>
      </c>
      <c r="AF2" s="25">
        <v>7</v>
      </c>
      <c r="AG2" s="25">
        <f t="shared" ref="AG2:AG7" si="5">G2+T2+AE2</f>
        <v>56.306</v>
      </c>
      <c r="AH2" s="25">
        <f t="shared" ref="AH2:AH7" si="6">G2+V2+AE2</f>
        <v>55.12</v>
      </c>
      <c r="AI2" s="25">
        <v>15</v>
      </c>
      <c r="AJ2" s="52">
        <f t="shared" ref="AJ2:AJ7" si="7">AI2*6.8*0.82-AG2</f>
        <v>27.334</v>
      </c>
      <c r="AK2" s="60">
        <f t="shared" ref="AK2:AK7" si="8">AJ2/(AI2*6.8)</f>
        <v>0.267980392156863</v>
      </c>
      <c r="AL2" s="25">
        <v>15</v>
      </c>
      <c r="AM2" s="52">
        <f t="shared" ref="AM2:AM7" si="9">AL2*7.75*0.82-AH2</f>
        <v>40.205</v>
      </c>
      <c r="AN2" s="60">
        <f t="shared" ref="AN2:AN7" si="10">AM2/(AL2*7.75)</f>
        <v>0.345849462365591</v>
      </c>
      <c r="AO2" s="25"/>
    </row>
    <row r="3" s="7" customFormat="1" ht="123" customHeight="1" spans="1:41">
      <c r="A3" s="26"/>
      <c r="B3" s="22"/>
      <c r="C3" s="19" t="s">
        <v>49</v>
      </c>
      <c r="D3" s="19" t="s">
        <v>50</v>
      </c>
      <c r="E3" s="19" t="s">
        <v>39</v>
      </c>
      <c r="F3" s="23" t="s">
        <v>40</v>
      </c>
      <c r="G3" s="24">
        <v>30</v>
      </c>
      <c r="H3" s="25"/>
      <c r="I3" s="33"/>
      <c r="J3" s="36"/>
      <c r="K3" s="36"/>
      <c r="L3" s="37"/>
      <c r="M3" s="37"/>
      <c r="N3" s="37"/>
      <c r="O3" s="37"/>
      <c r="P3" s="37"/>
      <c r="Q3" s="37"/>
      <c r="R3" s="31" t="s">
        <v>51</v>
      </c>
      <c r="S3" s="19"/>
      <c r="T3" s="50">
        <f t="shared" si="1"/>
        <v>26.236</v>
      </c>
      <c r="U3" s="51" t="s">
        <v>46</v>
      </c>
      <c r="V3" s="52">
        <f t="shared" si="2"/>
        <v>25.05</v>
      </c>
      <c r="W3" s="19" t="s">
        <v>47</v>
      </c>
      <c r="X3" s="52">
        <f t="shared" si="3"/>
        <v>0.0267866666666667</v>
      </c>
      <c r="Y3" s="25">
        <v>16.4</v>
      </c>
      <c r="Z3" s="25">
        <v>7</v>
      </c>
      <c r="AA3" s="25">
        <v>1.4</v>
      </c>
      <c r="AB3" s="25">
        <f t="shared" si="4"/>
        <v>54</v>
      </c>
      <c r="AC3" s="25">
        <v>47</v>
      </c>
      <c r="AD3" s="24" t="s">
        <v>48</v>
      </c>
      <c r="AE3" s="25">
        <v>0.07</v>
      </c>
      <c r="AF3" s="25">
        <v>7</v>
      </c>
      <c r="AG3" s="25">
        <f t="shared" si="5"/>
        <v>56.306</v>
      </c>
      <c r="AH3" s="25">
        <f t="shared" si="6"/>
        <v>55.12</v>
      </c>
      <c r="AI3" s="25">
        <v>15</v>
      </c>
      <c r="AJ3" s="52">
        <f t="shared" si="7"/>
        <v>27.334</v>
      </c>
      <c r="AK3" s="60">
        <f t="shared" si="8"/>
        <v>0.267980392156863</v>
      </c>
      <c r="AL3" s="25">
        <v>15</v>
      </c>
      <c r="AM3" s="52">
        <f t="shared" si="9"/>
        <v>40.205</v>
      </c>
      <c r="AN3" s="60">
        <f t="shared" si="10"/>
        <v>0.345849462365591</v>
      </c>
      <c r="AO3" s="25"/>
    </row>
    <row r="4" s="7" customFormat="1" ht="123" customHeight="1" spans="1:41">
      <c r="A4" s="24">
        <v>2</v>
      </c>
      <c r="B4" s="22"/>
      <c r="C4" s="25" t="s">
        <v>52</v>
      </c>
      <c r="D4" s="19" t="s">
        <v>53</v>
      </c>
      <c r="E4" s="19" t="s">
        <v>54</v>
      </c>
      <c r="F4" s="23" t="s">
        <v>55</v>
      </c>
      <c r="G4" s="24">
        <v>4</v>
      </c>
      <c r="H4" s="25"/>
      <c r="I4" s="38"/>
      <c r="J4" s="34" t="s">
        <v>56</v>
      </c>
      <c r="K4" s="34" t="s">
        <v>57</v>
      </c>
      <c r="L4" s="35" t="s">
        <v>58</v>
      </c>
      <c r="M4" s="35">
        <f t="shared" ref="M4:Q4" si="11">LEN(L4)</f>
        <v>80</v>
      </c>
      <c r="N4" s="35" t="s">
        <v>59</v>
      </c>
      <c r="O4" s="35">
        <f t="shared" si="11"/>
        <v>80</v>
      </c>
      <c r="P4" s="35" t="s">
        <v>60</v>
      </c>
      <c r="Q4" s="35">
        <f t="shared" si="11"/>
        <v>79</v>
      </c>
      <c r="R4" s="31" t="s">
        <v>61</v>
      </c>
      <c r="S4" s="31" t="s">
        <v>62</v>
      </c>
      <c r="T4" s="50">
        <f t="shared" si="1"/>
        <v>58.798</v>
      </c>
      <c r="U4" s="51" t="s">
        <v>46</v>
      </c>
      <c r="V4" s="52">
        <f t="shared" si="2"/>
        <v>43.275</v>
      </c>
      <c r="W4" s="19" t="s">
        <v>47</v>
      </c>
      <c r="X4" s="52">
        <f t="shared" si="3"/>
        <v>0</v>
      </c>
      <c r="Y4" s="25"/>
      <c r="Z4" s="25"/>
      <c r="AA4" s="25"/>
      <c r="AB4" s="25">
        <f t="shared" si="4"/>
        <v>297</v>
      </c>
      <c r="AC4" s="25">
        <v>290</v>
      </c>
      <c r="AD4" s="24" t="s">
        <v>48</v>
      </c>
      <c r="AE4" s="25">
        <v>0.07</v>
      </c>
      <c r="AF4" s="25">
        <v>7</v>
      </c>
      <c r="AG4" s="25">
        <f t="shared" si="5"/>
        <v>62.868</v>
      </c>
      <c r="AH4" s="25">
        <f t="shared" si="6"/>
        <v>47.345</v>
      </c>
      <c r="AI4" s="25">
        <v>15</v>
      </c>
      <c r="AJ4" s="52">
        <f t="shared" si="7"/>
        <v>20.772</v>
      </c>
      <c r="AK4" s="60">
        <f t="shared" si="8"/>
        <v>0.203647058823529</v>
      </c>
      <c r="AL4" s="25">
        <v>10</v>
      </c>
      <c r="AM4" s="52">
        <f t="shared" si="9"/>
        <v>16.205</v>
      </c>
      <c r="AN4" s="60">
        <f t="shared" si="10"/>
        <v>0.209096774193548</v>
      </c>
      <c r="AO4" s="25"/>
    </row>
    <row r="5" s="7" customFormat="1" ht="123" hidden="1" customHeight="1" spans="1:41">
      <c r="A5" s="24"/>
      <c r="B5" s="22"/>
      <c r="C5" s="25" t="s">
        <v>63</v>
      </c>
      <c r="D5" s="19" t="s">
        <v>64</v>
      </c>
      <c r="E5" s="19" t="s">
        <v>54</v>
      </c>
      <c r="F5" s="23" t="s">
        <v>55</v>
      </c>
      <c r="G5" s="24">
        <v>8</v>
      </c>
      <c r="H5" s="25"/>
      <c r="I5" s="31"/>
      <c r="J5" s="39"/>
      <c r="K5" s="39"/>
      <c r="L5" s="40"/>
      <c r="M5" s="40"/>
      <c r="N5" s="40"/>
      <c r="O5" s="40"/>
      <c r="P5" s="40"/>
      <c r="Q5" s="40"/>
      <c r="R5" s="31"/>
      <c r="S5" s="31" t="s">
        <v>65</v>
      </c>
      <c r="T5" s="50">
        <f t="shared" si="1"/>
        <v>97.658</v>
      </c>
      <c r="U5" s="51" t="s">
        <v>46</v>
      </c>
      <c r="V5" s="52">
        <f t="shared" si="2"/>
        <v>65.025</v>
      </c>
      <c r="W5" s="19" t="s">
        <v>47</v>
      </c>
      <c r="X5" s="52">
        <f t="shared" si="3"/>
        <v>0</v>
      </c>
      <c r="Y5" s="25"/>
      <c r="Z5" s="25"/>
      <c r="AA5" s="25"/>
      <c r="AB5" s="25">
        <f t="shared" si="4"/>
        <v>587</v>
      </c>
      <c r="AC5" s="25">
        <v>580</v>
      </c>
      <c r="AD5" s="24" t="s">
        <v>48</v>
      </c>
      <c r="AE5" s="25">
        <v>0.07</v>
      </c>
      <c r="AF5" s="25">
        <v>7</v>
      </c>
      <c r="AG5" s="25">
        <f t="shared" si="5"/>
        <v>105.728</v>
      </c>
      <c r="AH5" s="25">
        <f t="shared" si="6"/>
        <v>73.095</v>
      </c>
      <c r="AI5" s="25">
        <v>26</v>
      </c>
      <c r="AJ5" s="52">
        <f t="shared" si="7"/>
        <v>39.248</v>
      </c>
      <c r="AK5" s="60">
        <f t="shared" si="8"/>
        <v>0.221990950226244</v>
      </c>
      <c r="AL5" s="25">
        <v>20</v>
      </c>
      <c r="AM5" s="52">
        <f t="shared" si="9"/>
        <v>54.005</v>
      </c>
      <c r="AN5" s="60">
        <f t="shared" si="10"/>
        <v>0.34841935483871</v>
      </c>
      <c r="AO5" s="25"/>
    </row>
    <row r="6" s="7" customFormat="1" ht="123" hidden="1" customHeight="1" spans="1:41">
      <c r="A6" s="24"/>
      <c r="B6" s="22"/>
      <c r="C6" s="25" t="s">
        <v>66</v>
      </c>
      <c r="D6" s="19" t="s">
        <v>67</v>
      </c>
      <c r="E6" s="19" t="s">
        <v>54</v>
      </c>
      <c r="F6" s="23" t="s">
        <v>55</v>
      </c>
      <c r="G6" s="24">
        <v>16</v>
      </c>
      <c r="H6" s="25"/>
      <c r="I6" s="31"/>
      <c r="J6" s="39"/>
      <c r="K6" s="39"/>
      <c r="L6" s="40"/>
      <c r="M6" s="40"/>
      <c r="N6" s="40"/>
      <c r="O6" s="40"/>
      <c r="P6" s="40"/>
      <c r="Q6" s="40"/>
      <c r="R6" s="31"/>
      <c r="S6" s="19"/>
      <c r="T6" s="50">
        <f t="shared" si="1"/>
        <v>175.378</v>
      </c>
      <c r="U6" s="51" t="s">
        <v>46</v>
      </c>
      <c r="V6" s="52">
        <f t="shared" si="2"/>
        <v>108.525</v>
      </c>
      <c r="W6" s="19" t="s">
        <v>47</v>
      </c>
      <c r="X6" s="52">
        <f t="shared" si="3"/>
        <v>0</v>
      </c>
      <c r="Y6" s="25"/>
      <c r="Z6" s="25"/>
      <c r="AA6" s="25"/>
      <c r="AB6" s="25">
        <f t="shared" si="4"/>
        <v>1167</v>
      </c>
      <c r="AC6" s="25">
        <v>1160</v>
      </c>
      <c r="AD6" s="24" t="s">
        <v>48</v>
      </c>
      <c r="AE6" s="25">
        <v>0.07</v>
      </c>
      <c r="AF6" s="25">
        <v>7</v>
      </c>
      <c r="AG6" s="25">
        <f t="shared" si="5"/>
        <v>191.448</v>
      </c>
      <c r="AH6" s="25">
        <f t="shared" si="6"/>
        <v>124.595</v>
      </c>
      <c r="AI6" s="25">
        <v>50</v>
      </c>
      <c r="AJ6" s="52">
        <f t="shared" si="7"/>
        <v>87.352</v>
      </c>
      <c r="AK6" s="60">
        <f t="shared" si="8"/>
        <v>0.256917647058824</v>
      </c>
      <c r="AL6" s="25">
        <v>30</v>
      </c>
      <c r="AM6" s="52">
        <f t="shared" si="9"/>
        <v>66.055</v>
      </c>
      <c r="AN6" s="60">
        <f t="shared" si="10"/>
        <v>0.28410752688172</v>
      </c>
      <c r="AO6" s="25"/>
    </row>
    <row r="7" s="7" customFormat="1" ht="123" hidden="1" customHeight="1" spans="1:41">
      <c r="A7" s="24"/>
      <c r="B7" s="22"/>
      <c r="C7" s="25" t="s">
        <v>68</v>
      </c>
      <c r="D7" s="19" t="s">
        <v>69</v>
      </c>
      <c r="E7" s="19" t="s">
        <v>54</v>
      </c>
      <c r="F7" s="23" t="s">
        <v>55</v>
      </c>
      <c r="G7" s="24">
        <v>24</v>
      </c>
      <c r="H7" s="25"/>
      <c r="I7" s="31"/>
      <c r="J7" s="36"/>
      <c r="K7" s="36"/>
      <c r="L7" s="37"/>
      <c r="M7" s="37"/>
      <c r="N7" s="37"/>
      <c r="O7" s="37"/>
      <c r="P7" s="37"/>
      <c r="Q7" s="37"/>
      <c r="R7" s="31"/>
      <c r="S7" s="19"/>
      <c r="T7" s="50">
        <f t="shared" si="1"/>
        <v>254.438</v>
      </c>
      <c r="U7" s="51" t="s">
        <v>46</v>
      </c>
      <c r="V7" s="52">
        <f t="shared" si="2"/>
        <v>152.775</v>
      </c>
      <c r="W7" s="19" t="s">
        <v>47</v>
      </c>
      <c r="X7" s="52">
        <f t="shared" si="3"/>
        <v>0</v>
      </c>
      <c r="Y7" s="25"/>
      <c r="Z7" s="25"/>
      <c r="AA7" s="25"/>
      <c r="AB7" s="25">
        <f t="shared" si="4"/>
        <v>1757</v>
      </c>
      <c r="AC7" s="25">
        <v>1750</v>
      </c>
      <c r="AD7" s="24" t="s">
        <v>48</v>
      </c>
      <c r="AE7" s="25">
        <v>0.07</v>
      </c>
      <c r="AF7" s="25">
        <v>7</v>
      </c>
      <c r="AG7" s="25">
        <f t="shared" si="5"/>
        <v>278.508</v>
      </c>
      <c r="AH7" s="25">
        <f t="shared" si="6"/>
        <v>176.845</v>
      </c>
      <c r="AI7" s="25">
        <v>59</v>
      </c>
      <c r="AJ7" s="52">
        <f t="shared" si="7"/>
        <v>50.476</v>
      </c>
      <c r="AK7" s="60">
        <f t="shared" si="8"/>
        <v>0.125812562313061</v>
      </c>
      <c r="AL7" s="25">
        <v>40</v>
      </c>
      <c r="AM7" s="52">
        <f t="shared" si="9"/>
        <v>77.355</v>
      </c>
      <c r="AN7" s="60">
        <f t="shared" si="10"/>
        <v>0.249532258064516</v>
      </c>
      <c r="AO7" s="25"/>
    </row>
    <row r="8" s="7" customFormat="1" ht="123" customHeight="1" spans="1:41">
      <c r="A8" s="27">
        <v>3</v>
      </c>
      <c r="B8" s="22"/>
      <c r="C8" s="19" t="s">
        <v>70</v>
      </c>
      <c r="D8" s="19" t="s">
        <v>71</v>
      </c>
      <c r="E8" s="19" t="s">
        <v>72</v>
      </c>
      <c r="F8" s="23" t="s">
        <v>73</v>
      </c>
      <c r="G8" s="24">
        <v>13.9</v>
      </c>
      <c r="H8" s="25"/>
      <c r="I8" s="41" t="s">
        <v>74</v>
      </c>
      <c r="J8" s="39" t="s">
        <v>75</v>
      </c>
      <c r="K8" s="39" t="s">
        <v>76</v>
      </c>
      <c r="L8" s="40"/>
      <c r="M8" s="35">
        <f t="shared" ref="M8:Q8" si="12">LEN(L8)</f>
        <v>0</v>
      </c>
      <c r="N8" s="40" t="s">
        <v>77</v>
      </c>
      <c r="O8" s="35">
        <f t="shared" si="12"/>
        <v>80</v>
      </c>
      <c r="P8" s="40" t="s">
        <v>78</v>
      </c>
      <c r="Q8" s="35">
        <f t="shared" si="12"/>
        <v>80</v>
      </c>
      <c r="R8" s="31" t="s">
        <v>79</v>
      </c>
      <c r="S8" s="31" t="s">
        <v>80</v>
      </c>
      <c r="T8" s="50">
        <f t="shared" ref="T8:T33" si="13">AB8/1000*134+19</f>
        <v>66.302</v>
      </c>
      <c r="U8" s="51" t="s">
        <v>46</v>
      </c>
      <c r="V8" s="52">
        <f t="shared" ref="V8:V33" si="14">AB8/1000*75+21</f>
        <v>47.475</v>
      </c>
      <c r="W8" s="19" t="s">
        <v>47</v>
      </c>
      <c r="X8" s="52">
        <f t="shared" si="3"/>
        <v>0.268125</v>
      </c>
      <c r="Y8" s="25">
        <v>22.5</v>
      </c>
      <c r="Z8" s="25">
        <v>11</v>
      </c>
      <c r="AA8" s="25">
        <v>6.5</v>
      </c>
      <c r="AB8" s="25">
        <f t="shared" ref="AB8:AB33" si="15">AC8+AF8</f>
        <v>353</v>
      </c>
      <c r="AC8" s="25">
        <v>346</v>
      </c>
      <c r="AD8" s="24" t="s">
        <v>48</v>
      </c>
      <c r="AE8" s="25">
        <v>0.07</v>
      </c>
      <c r="AF8" s="25">
        <v>7</v>
      </c>
      <c r="AG8" s="25">
        <f t="shared" ref="AG8:AG33" si="16">G8+T8+AE8</f>
        <v>80.272</v>
      </c>
      <c r="AH8" s="25">
        <f t="shared" ref="AH8:AH33" si="17">G8+V8+AE8</f>
        <v>61.445</v>
      </c>
      <c r="AI8" s="25">
        <v>25</v>
      </c>
      <c r="AJ8" s="52">
        <f t="shared" ref="AJ8:AJ19" si="18">AI8*6.8*0.82-AG8</f>
        <v>59.128</v>
      </c>
      <c r="AK8" s="60">
        <f t="shared" ref="AK8:AK33" si="19">AJ8/(AI8*6.8)</f>
        <v>0.347811764705882</v>
      </c>
      <c r="AL8" s="25">
        <v>15</v>
      </c>
      <c r="AM8" s="52">
        <f t="shared" ref="AM8:AM33" si="20">AL8*7.75*0.82-AH8</f>
        <v>33.88</v>
      </c>
      <c r="AN8" s="60">
        <f t="shared" ref="AN8:AN33" si="21">AM8/(AL8*7.75)</f>
        <v>0.291440860215054</v>
      </c>
      <c r="AO8" s="25"/>
    </row>
    <row r="9" s="7" customFormat="1" ht="123" customHeight="1" spans="1:41">
      <c r="A9" s="27"/>
      <c r="B9" s="22"/>
      <c r="C9" s="19" t="s">
        <v>81</v>
      </c>
      <c r="D9" s="19" t="s">
        <v>82</v>
      </c>
      <c r="E9" s="19" t="s">
        <v>72</v>
      </c>
      <c r="F9" s="28" t="s">
        <v>73</v>
      </c>
      <c r="G9" s="24">
        <v>13.9</v>
      </c>
      <c r="H9" s="25"/>
      <c r="I9" s="42"/>
      <c r="J9" s="39"/>
      <c r="K9" s="39"/>
      <c r="L9" s="40"/>
      <c r="M9" s="40"/>
      <c r="N9" s="40"/>
      <c r="O9" s="40"/>
      <c r="P9" s="40"/>
      <c r="Q9" s="40"/>
      <c r="R9" s="31"/>
      <c r="S9" s="31" t="s">
        <v>83</v>
      </c>
      <c r="T9" s="50">
        <f t="shared" si="13"/>
        <v>72.734</v>
      </c>
      <c r="U9" s="51" t="s">
        <v>46</v>
      </c>
      <c r="V9" s="52">
        <f t="shared" si="14"/>
        <v>51.075</v>
      </c>
      <c r="W9" s="19" t="s">
        <v>47</v>
      </c>
      <c r="X9" s="52">
        <f t="shared" si="3"/>
        <v>0.268125</v>
      </c>
      <c r="Y9" s="25">
        <v>22.5</v>
      </c>
      <c r="Z9" s="25">
        <v>11</v>
      </c>
      <c r="AA9" s="25">
        <v>6.5</v>
      </c>
      <c r="AB9" s="25">
        <f t="shared" si="15"/>
        <v>401</v>
      </c>
      <c r="AC9" s="25">
        <v>394</v>
      </c>
      <c r="AD9" s="24" t="s">
        <v>48</v>
      </c>
      <c r="AE9" s="25">
        <v>0.07</v>
      </c>
      <c r="AF9" s="25">
        <v>7</v>
      </c>
      <c r="AG9" s="25">
        <f t="shared" si="16"/>
        <v>86.704</v>
      </c>
      <c r="AH9" s="25">
        <f t="shared" si="17"/>
        <v>65.045</v>
      </c>
      <c r="AI9" s="25">
        <v>25</v>
      </c>
      <c r="AJ9" s="52">
        <f t="shared" si="18"/>
        <v>52.696</v>
      </c>
      <c r="AK9" s="60">
        <f t="shared" si="19"/>
        <v>0.309976470588235</v>
      </c>
      <c r="AL9" s="25">
        <v>15</v>
      </c>
      <c r="AM9" s="52">
        <f t="shared" si="20"/>
        <v>30.28</v>
      </c>
      <c r="AN9" s="60">
        <f t="shared" si="21"/>
        <v>0.26047311827957</v>
      </c>
      <c r="AO9" s="25"/>
    </row>
    <row r="10" s="7" customFormat="1" ht="123" customHeight="1" spans="1:41">
      <c r="A10" s="27"/>
      <c r="B10" s="22"/>
      <c r="C10" s="19" t="s">
        <v>84</v>
      </c>
      <c r="D10" s="19" t="s">
        <v>85</v>
      </c>
      <c r="E10" s="19" t="s">
        <v>72</v>
      </c>
      <c r="F10" s="23" t="s">
        <v>73</v>
      </c>
      <c r="G10" s="24">
        <v>13.9</v>
      </c>
      <c r="H10" s="25"/>
      <c r="I10" s="42"/>
      <c r="J10" s="39"/>
      <c r="K10" s="39"/>
      <c r="L10" s="40"/>
      <c r="M10" s="40"/>
      <c r="N10" s="40"/>
      <c r="O10" s="40"/>
      <c r="P10" s="40"/>
      <c r="Q10" s="40"/>
      <c r="R10" s="31"/>
      <c r="S10" s="19"/>
      <c r="T10" s="50">
        <f t="shared" si="13"/>
        <v>77.156</v>
      </c>
      <c r="U10" s="51" t="s">
        <v>46</v>
      </c>
      <c r="V10" s="52">
        <f t="shared" si="14"/>
        <v>53.55</v>
      </c>
      <c r="W10" s="19" t="s">
        <v>47</v>
      </c>
      <c r="X10" s="52">
        <f t="shared" si="3"/>
        <v>0.268125</v>
      </c>
      <c r="Y10" s="25">
        <v>22.5</v>
      </c>
      <c r="Z10" s="25">
        <v>11</v>
      </c>
      <c r="AA10" s="25">
        <v>6.5</v>
      </c>
      <c r="AB10" s="25">
        <f t="shared" si="15"/>
        <v>434</v>
      </c>
      <c r="AC10" s="25">
        <v>427</v>
      </c>
      <c r="AD10" s="24" t="s">
        <v>48</v>
      </c>
      <c r="AE10" s="25">
        <v>0.07</v>
      </c>
      <c r="AF10" s="25">
        <v>7</v>
      </c>
      <c r="AG10" s="25">
        <f t="shared" si="16"/>
        <v>91.126</v>
      </c>
      <c r="AH10" s="25">
        <f t="shared" si="17"/>
        <v>67.52</v>
      </c>
      <c r="AI10" s="25">
        <v>25</v>
      </c>
      <c r="AJ10" s="52">
        <f t="shared" si="18"/>
        <v>48.274</v>
      </c>
      <c r="AK10" s="60">
        <f t="shared" si="19"/>
        <v>0.283964705882353</v>
      </c>
      <c r="AL10" s="25">
        <v>15</v>
      </c>
      <c r="AM10" s="52">
        <f t="shared" si="20"/>
        <v>27.805</v>
      </c>
      <c r="AN10" s="60">
        <f t="shared" si="21"/>
        <v>0.239182795698925</v>
      </c>
      <c r="AO10" s="25"/>
    </row>
    <row r="11" s="7" customFormat="1" ht="123" customHeight="1" spans="1:41">
      <c r="A11" s="26"/>
      <c r="B11" s="22"/>
      <c r="C11" s="19" t="s">
        <v>86</v>
      </c>
      <c r="D11" s="19" t="s">
        <v>87</v>
      </c>
      <c r="E11" s="19" t="s">
        <v>72</v>
      </c>
      <c r="F11" s="23" t="s">
        <v>73</v>
      </c>
      <c r="G11" s="24">
        <v>13.9</v>
      </c>
      <c r="H11" s="25"/>
      <c r="I11" s="43"/>
      <c r="J11" s="36"/>
      <c r="K11" s="36"/>
      <c r="L11" s="37"/>
      <c r="M11" s="37"/>
      <c r="N11" s="37"/>
      <c r="O11" s="37"/>
      <c r="P11" s="37"/>
      <c r="Q11" s="37"/>
      <c r="R11" s="31"/>
      <c r="S11" s="19"/>
      <c r="T11" s="50">
        <f t="shared" si="13"/>
        <v>79.3</v>
      </c>
      <c r="U11" s="51" t="s">
        <v>46</v>
      </c>
      <c r="V11" s="52">
        <f t="shared" si="14"/>
        <v>54.75</v>
      </c>
      <c r="W11" s="19" t="s">
        <v>47</v>
      </c>
      <c r="X11" s="52">
        <f t="shared" si="3"/>
        <v>0.268125</v>
      </c>
      <c r="Y11" s="25">
        <v>22.5</v>
      </c>
      <c r="Z11" s="25">
        <v>11</v>
      </c>
      <c r="AA11" s="25">
        <v>6.5</v>
      </c>
      <c r="AB11" s="25">
        <f t="shared" si="15"/>
        <v>450</v>
      </c>
      <c r="AC11" s="25">
        <v>443</v>
      </c>
      <c r="AD11" s="24" t="s">
        <v>48</v>
      </c>
      <c r="AE11" s="25">
        <v>0.07</v>
      </c>
      <c r="AF11" s="25">
        <v>7</v>
      </c>
      <c r="AG11" s="25">
        <f t="shared" si="16"/>
        <v>93.27</v>
      </c>
      <c r="AH11" s="25">
        <f t="shared" si="17"/>
        <v>68.72</v>
      </c>
      <c r="AI11" s="25">
        <v>25</v>
      </c>
      <c r="AJ11" s="52">
        <f t="shared" si="18"/>
        <v>46.13</v>
      </c>
      <c r="AK11" s="60">
        <f t="shared" si="19"/>
        <v>0.271352941176471</v>
      </c>
      <c r="AL11" s="25">
        <v>15</v>
      </c>
      <c r="AM11" s="52">
        <f t="shared" si="20"/>
        <v>26.605</v>
      </c>
      <c r="AN11" s="60">
        <f t="shared" si="21"/>
        <v>0.228860215053763</v>
      </c>
      <c r="AO11" s="25"/>
    </row>
    <row r="12" s="7" customFormat="1" ht="123" customHeight="1" spans="1:41">
      <c r="A12" s="27">
        <v>4</v>
      </c>
      <c r="B12" s="22"/>
      <c r="C12" s="19" t="s">
        <v>88</v>
      </c>
      <c r="D12" s="19" t="s">
        <v>89</v>
      </c>
      <c r="E12" s="19" t="s">
        <v>72</v>
      </c>
      <c r="F12" s="23" t="s">
        <v>73</v>
      </c>
      <c r="G12" s="24">
        <v>13.9</v>
      </c>
      <c r="H12" s="25"/>
      <c r="I12" s="41" t="s">
        <v>74</v>
      </c>
      <c r="J12" s="39" t="s">
        <v>75</v>
      </c>
      <c r="K12" s="39" t="s">
        <v>76</v>
      </c>
      <c r="L12" s="40"/>
      <c r="M12" s="35">
        <f t="shared" ref="M12:Q12" si="22">LEN(L12)</f>
        <v>0</v>
      </c>
      <c r="N12" s="40" t="s">
        <v>90</v>
      </c>
      <c r="O12" s="35">
        <f t="shared" si="22"/>
        <v>80</v>
      </c>
      <c r="P12" s="40" t="s">
        <v>91</v>
      </c>
      <c r="Q12" s="35">
        <f t="shared" si="22"/>
        <v>80</v>
      </c>
      <c r="R12" s="31" t="s">
        <v>79</v>
      </c>
      <c r="S12" s="31" t="s">
        <v>80</v>
      </c>
      <c r="T12" s="50">
        <f t="shared" si="13"/>
        <v>66.302</v>
      </c>
      <c r="U12" s="51" t="s">
        <v>46</v>
      </c>
      <c r="V12" s="52">
        <f t="shared" si="14"/>
        <v>47.475</v>
      </c>
      <c r="W12" s="19" t="s">
        <v>47</v>
      </c>
      <c r="X12" s="52">
        <f t="shared" si="3"/>
        <v>0.268125</v>
      </c>
      <c r="Y12" s="25">
        <v>22.5</v>
      </c>
      <c r="Z12" s="25">
        <v>11</v>
      </c>
      <c r="AA12" s="25">
        <v>6.5</v>
      </c>
      <c r="AB12" s="25">
        <f t="shared" si="15"/>
        <v>353</v>
      </c>
      <c r="AC12" s="25">
        <v>346</v>
      </c>
      <c r="AD12" s="24" t="s">
        <v>48</v>
      </c>
      <c r="AE12" s="25">
        <v>0.07</v>
      </c>
      <c r="AF12" s="25">
        <v>7</v>
      </c>
      <c r="AG12" s="25">
        <f t="shared" si="16"/>
        <v>80.272</v>
      </c>
      <c r="AH12" s="25">
        <f t="shared" si="17"/>
        <v>61.445</v>
      </c>
      <c r="AI12" s="25">
        <v>25</v>
      </c>
      <c r="AJ12" s="52">
        <f t="shared" si="18"/>
        <v>59.128</v>
      </c>
      <c r="AK12" s="60">
        <f t="shared" si="19"/>
        <v>0.347811764705882</v>
      </c>
      <c r="AL12" s="25">
        <v>15</v>
      </c>
      <c r="AM12" s="52">
        <f t="shared" si="20"/>
        <v>33.88</v>
      </c>
      <c r="AN12" s="60">
        <f t="shared" si="21"/>
        <v>0.291440860215054</v>
      </c>
      <c r="AO12" s="25"/>
    </row>
    <row r="13" s="7" customFormat="1" ht="123" customHeight="1" spans="1:41">
      <c r="A13" s="27"/>
      <c r="B13" s="22"/>
      <c r="C13" s="19" t="s">
        <v>92</v>
      </c>
      <c r="D13" s="19" t="s">
        <v>93</v>
      </c>
      <c r="E13" s="19" t="s">
        <v>72</v>
      </c>
      <c r="F13" s="28" t="s">
        <v>73</v>
      </c>
      <c r="G13" s="24">
        <v>13.9</v>
      </c>
      <c r="H13" s="25"/>
      <c r="I13" s="42"/>
      <c r="J13" s="39"/>
      <c r="K13" s="39"/>
      <c r="L13" s="40"/>
      <c r="M13" s="40"/>
      <c r="N13" s="40"/>
      <c r="O13" s="40"/>
      <c r="P13" s="40"/>
      <c r="Q13" s="40"/>
      <c r="R13" s="31"/>
      <c r="S13" s="31" t="s">
        <v>83</v>
      </c>
      <c r="T13" s="50">
        <f t="shared" si="13"/>
        <v>72.734</v>
      </c>
      <c r="U13" s="51" t="s">
        <v>46</v>
      </c>
      <c r="V13" s="52">
        <f t="shared" si="14"/>
        <v>51.075</v>
      </c>
      <c r="W13" s="19" t="s">
        <v>47</v>
      </c>
      <c r="X13" s="52">
        <f t="shared" si="3"/>
        <v>0.268125</v>
      </c>
      <c r="Y13" s="25">
        <v>22.5</v>
      </c>
      <c r="Z13" s="25">
        <v>11</v>
      </c>
      <c r="AA13" s="25">
        <v>6.5</v>
      </c>
      <c r="AB13" s="25">
        <f t="shared" si="15"/>
        <v>401</v>
      </c>
      <c r="AC13" s="25">
        <v>394</v>
      </c>
      <c r="AD13" s="24" t="s">
        <v>48</v>
      </c>
      <c r="AE13" s="25">
        <v>0.07</v>
      </c>
      <c r="AF13" s="25">
        <v>7</v>
      </c>
      <c r="AG13" s="25">
        <f t="shared" si="16"/>
        <v>86.704</v>
      </c>
      <c r="AH13" s="25">
        <f t="shared" si="17"/>
        <v>65.045</v>
      </c>
      <c r="AI13" s="25">
        <v>25</v>
      </c>
      <c r="AJ13" s="52">
        <f t="shared" si="18"/>
        <v>52.696</v>
      </c>
      <c r="AK13" s="60">
        <f t="shared" si="19"/>
        <v>0.309976470588235</v>
      </c>
      <c r="AL13" s="25">
        <v>15</v>
      </c>
      <c r="AM13" s="52">
        <f t="shared" si="20"/>
        <v>30.28</v>
      </c>
      <c r="AN13" s="60">
        <f t="shared" si="21"/>
        <v>0.26047311827957</v>
      </c>
      <c r="AO13" s="25"/>
    </row>
    <row r="14" s="7" customFormat="1" ht="123" customHeight="1" spans="1:41">
      <c r="A14" s="27"/>
      <c r="B14" s="22"/>
      <c r="C14" s="19" t="s">
        <v>94</v>
      </c>
      <c r="D14" s="19" t="s">
        <v>95</v>
      </c>
      <c r="E14" s="19" t="s">
        <v>72</v>
      </c>
      <c r="F14" s="23" t="s">
        <v>73</v>
      </c>
      <c r="G14" s="24">
        <v>13.9</v>
      </c>
      <c r="H14" s="25"/>
      <c r="I14" s="42"/>
      <c r="J14" s="39"/>
      <c r="K14" s="39"/>
      <c r="L14" s="40"/>
      <c r="M14" s="40"/>
      <c r="N14" s="40"/>
      <c r="O14" s="40"/>
      <c r="P14" s="40"/>
      <c r="Q14" s="40"/>
      <c r="R14" s="31"/>
      <c r="S14" s="19"/>
      <c r="T14" s="50">
        <f t="shared" si="13"/>
        <v>77.156</v>
      </c>
      <c r="U14" s="51" t="s">
        <v>46</v>
      </c>
      <c r="V14" s="52">
        <f t="shared" si="14"/>
        <v>53.55</v>
      </c>
      <c r="W14" s="19" t="s">
        <v>47</v>
      </c>
      <c r="X14" s="52">
        <f t="shared" si="3"/>
        <v>0.268125</v>
      </c>
      <c r="Y14" s="25">
        <v>22.5</v>
      </c>
      <c r="Z14" s="25">
        <v>11</v>
      </c>
      <c r="AA14" s="25">
        <v>6.5</v>
      </c>
      <c r="AB14" s="25">
        <f t="shared" si="15"/>
        <v>434</v>
      </c>
      <c r="AC14" s="25">
        <v>427</v>
      </c>
      <c r="AD14" s="24" t="s">
        <v>48</v>
      </c>
      <c r="AE14" s="25">
        <v>0.07</v>
      </c>
      <c r="AF14" s="25">
        <v>7</v>
      </c>
      <c r="AG14" s="25">
        <f t="shared" si="16"/>
        <v>91.126</v>
      </c>
      <c r="AH14" s="25">
        <f t="shared" si="17"/>
        <v>67.52</v>
      </c>
      <c r="AI14" s="25">
        <v>25</v>
      </c>
      <c r="AJ14" s="52">
        <f t="shared" si="18"/>
        <v>48.274</v>
      </c>
      <c r="AK14" s="60">
        <f t="shared" si="19"/>
        <v>0.283964705882353</v>
      </c>
      <c r="AL14" s="25">
        <v>15</v>
      </c>
      <c r="AM14" s="52">
        <f t="shared" si="20"/>
        <v>27.805</v>
      </c>
      <c r="AN14" s="60">
        <f t="shared" si="21"/>
        <v>0.239182795698925</v>
      </c>
      <c r="AO14" s="25"/>
    </row>
    <row r="15" s="7" customFormat="1" ht="123" customHeight="1" spans="1:41">
      <c r="A15" s="26"/>
      <c r="B15" s="22"/>
      <c r="C15" s="19" t="s">
        <v>96</v>
      </c>
      <c r="D15" s="19" t="s">
        <v>97</v>
      </c>
      <c r="E15" s="19" t="s">
        <v>72</v>
      </c>
      <c r="F15" s="23" t="s">
        <v>73</v>
      </c>
      <c r="G15" s="24">
        <v>13.9</v>
      </c>
      <c r="H15" s="25"/>
      <c r="I15" s="43"/>
      <c r="J15" s="36"/>
      <c r="K15" s="36"/>
      <c r="L15" s="37"/>
      <c r="M15" s="37"/>
      <c r="N15" s="37"/>
      <c r="O15" s="37"/>
      <c r="P15" s="37"/>
      <c r="Q15" s="37"/>
      <c r="R15" s="31"/>
      <c r="S15" s="19"/>
      <c r="T15" s="50">
        <f t="shared" si="13"/>
        <v>79.3</v>
      </c>
      <c r="U15" s="51" t="s">
        <v>46</v>
      </c>
      <c r="V15" s="52">
        <f t="shared" si="14"/>
        <v>54.75</v>
      </c>
      <c r="W15" s="19" t="s">
        <v>47</v>
      </c>
      <c r="X15" s="52">
        <f t="shared" si="3"/>
        <v>0.268125</v>
      </c>
      <c r="Y15" s="25">
        <v>22.5</v>
      </c>
      <c r="Z15" s="25">
        <v>11</v>
      </c>
      <c r="AA15" s="25">
        <v>6.5</v>
      </c>
      <c r="AB15" s="25">
        <f t="shared" si="15"/>
        <v>450</v>
      </c>
      <c r="AC15" s="25">
        <v>443</v>
      </c>
      <c r="AD15" s="24" t="s">
        <v>48</v>
      </c>
      <c r="AE15" s="25">
        <v>0.07</v>
      </c>
      <c r="AF15" s="25">
        <v>7</v>
      </c>
      <c r="AG15" s="25">
        <f t="shared" si="16"/>
        <v>93.27</v>
      </c>
      <c r="AH15" s="25">
        <f t="shared" si="17"/>
        <v>68.72</v>
      </c>
      <c r="AI15" s="25">
        <v>25</v>
      </c>
      <c r="AJ15" s="52">
        <f t="shared" si="18"/>
        <v>46.13</v>
      </c>
      <c r="AK15" s="60">
        <f t="shared" si="19"/>
        <v>0.271352941176471</v>
      </c>
      <c r="AL15" s="25">
        <v>15</v>
      </c>
      <c r="AM15" s="52">
        <f t="shared" si="20"/>
        <v>26.605</v>
      </c>
      <c r="AN15" s="60">
        <f t="shared" si="21"/>
        <v>0.228860215053763</v>
      </c>
      <c r="AO15" s="25"/>
    </row>
    <row r="16" s="7" customFormat="1" ht="123" customHeight="1" spans="1:41">
      <c r="A16" s="27">
        <v>5</v>
      </c>
      <c r="B16" s="22"/>
      <c r="C16" s="19" t="s">
        <v>98</v>
      </c>
      <c r="D16" s="19" t="s">
        <v>99</v>
      </c>
      <c r="E16" s="19" t="s">
        <v>72</v>
      </c>
      <c r="F16" s="23" t="s">
        <v>73</v>
      </c>
      <c r="G16" s="24">
        <v>13.9</v>
      </c>
      <c r="H16" s="25"/>
      <c r="I16" s="41" t="s">
        <v>74</v>
      </c>
      <c r="J16" s="39" t="s">
        <v>75</v>
      </c>
      <c r="K16" s="39" t="s">
        <v>76</v>
      </c>
      <c r="L16" s="40"/>
      <c r="M16" s="35">
        <f t="shared" ref="M16:Q16" si="23">LEN(L16)</f>
        <v>0</v>
      </c>
      <c r="N16" s="40" t="s">
        <v>100</v>
      </c>
      <c r="O16" s="35">
        <f t="shared" si="23"/>
        <v>80</v>
      </c>
      <c r="P16" s="40" t="s">
        <v>101</v>
      </c>
      <c r="Q16" s="35">
        <f t="shared" si="23"/>
        <v>79</v>
      </c>
      <c r="R16" s="31" t="s">
        <v>79</v>
      </c>
      <c r="S16" s="31" t="s">
        <v>80</v>
      </c>
      <c r="T16" s="50">
        <f t="shared" si="13"/>
        <v>66.302</v>
      </c>
      <c r="U16" s="51" t="s">
        <v>46</v>
      </c>
      <c r="V16" s="52">
        <f t="shared" si="14"/>
        <v>47.475</v>
      </c>
      <c r="W16" s="19" t="s">
        <v>47</v>
      </c>
      <c r="X16" s="52">
        <f t="shared" si="3"/>
        <v>0.268125</v>
      </c>
      <c r="Y16" s="25">
        <v>22.5</v>
      </c>
      <c r="Z16" s="25">
        <v>11</v>
      </c>
      <c r="AA16" s="25">
        <v>6.5</v>
      </c>
      <c r="AB16" s="25">
        <f t="shared" si="15"/>
        <v>353</v>
      </c>
      <c r="AC16" s="25">
        <v>346</v>
      </c>
      <c r="AD16" s="24" t="s">
        <v>48</v>
      </c>
      <c r="AE16" s="25">
        <v>0.07</v>
      </c>
      <c r="AF16" s="25">
        <v>7</v>
      </c>
      <c r="AG16" s="25">
        <f t="shared" si="16"/>
        <v>80.272</v>
      </c>
      <c r="AH16" s="25">
        <f t="shared" si="17"/>
        <v>61.445</v>
      </c>
      <c r="AI16" s="25">
        <v>25</v>
      </c>
      <c r="AJ16" s="52">
        <f t="shared" si="18"/>
        <v>59.128</v>
      </c>
      <c r="AK16" s="60">
        <f t="shared" si="19"/>
        <v>0.347811764705882</v>
      </c>
      <c r="AL16" s="25">
        <v>15</v>
      </c>
      <c r="AM16" s="52">
        <f t="shared" si="20"/>
        <v>33.88</v>
      </c>
      <c r="AN16" s="60">
        <f t="shared" si="21"/>
        <v>0.291440860215054</v>
      </c>
      <c r="AO16" s="25"/>
    </row>
    <row r="17" s="7" customFormat="1" ht="123" customHeight="1" spans="1:41">
      <c r="A17" s="27"/>
      <c r="B17" s="22"/>
      <c r="C17" s="19" t="s">
        <v>102</v>
      </c>
      <c r="D17" s="19" t="s">
        <v>103</v>
      </c>
      <c r="E17" s="19" t="s">
        <v>72</v>
      </c>
      <c r="F17" s="28" t="s">
        <v>73</v>
      </c>
      <c r="G17" s="24">
        <v>13.9</v>
      </c>
      <c r="H17" s="25"/>
      <c r="I17" s="42"/>
      <c r="J17" s="39"/>
      <c r="K17" s="39"/>
      <c r="L17" s="40"/>
      <c r="M17" s="40"/>
      <c r="N17" s="40"/>
      <c r="O17" s="40"/>
      <c r="P17" s="40" t="s">
        <v>104</v>
      </c>
      <c r="Q17" s="40"/>
      <c r="R17" s="31"/>
      <c r="S17" s="31" t="s">
        <v>83</v>
      </c>
      <c r="T17" s="50">
        <f t="shared" si="13"/>
        <v>72.734</v>
      </c>
      <c r="U17" s="51" t="s">
        <v>46</v>
      </c>
      <c r="V17" s="52">
        <f t="shared" si="14"/>
        <v>51.075</v>
      </c>
      <c r="W17" s="19" t="s">
        <v>47</v>
      </c>
      <c r="X17" s="52">
        <f t="shared" si="3"/>
        <v>0.268125</v>
      </c>
      <c r="Y17" s="25">
        <v>22.5</v>
      </c>
      <c r="Z17" s="25">
        <v>11</v>
      </c>
      <c r="AA17" s="25">
        <v>6.5</v>
      </c>
      <c r="AB17" s="25">
        <f t="shared" si="15"/>
        <v>401</v>
      </c>
      <c r="AC17" s="25">
        <v>394</v>
      </c>
      <c r="AD17" s="24" t="s">
        <v>48</v>
      </c>
      <c r="AE17" s="25">
        <v>0.07</v>
      </c>
      <c r="AF17" s="25">
        <v>7</v>
      </c>
      <c r="AG17" s="25">
        <f t="shared" si="16"/>
        <v>86.704</v>
      </c>
      <c r="AH17" s="25">
        <f t="shared" si="17"/>
        <v>65.045</v>
      </c>
      <c r="AI17" s="25">
        <v>25</v>
      </c>
      <c r="AJ17" s="52">
        <f t="shared" si="18"/>
        <v>52.696</v>
      </c>
      <c r="AK17" s="60">
        <f t="shared" si="19"/>
        <v>0.309976470588235</v>
      </c>
      <c r="AL17" s="25">
        <v>15</v>
      </c>
      <c r="AM17" s="52">
        <f t="shared" si="20"/>
        <v>30.28</v>
      </c>
      <c r="AN17" s="60">
        <f t="shared" si="21"/>
        <v>0.26047311827957</v>
      </c>
      <c r="AO17" s="25"/>
    </row>
    <row r="18" s="7" customFormat="1" ht="123" customHeight="1" spans="1:41">
      <c r="A18" s="27"/>
      <c r="B18" s="22"/>
      <c r="C18" s="19" t="s">
        <v>105</v>
      </c>
      <c r="D18" s="19" t="s">
        <v>106</v>
      </c>
      <c r="E18" s="19" t="s">
        <v>72</v>
      </c>
      <c r="F18" s="23" t="s">
        <v>73</v>
      </c>
      <c r="G18" s="24">
        <v>13.9</v>
      </c>
      <c r="H18" s="25"/>
      <c r="I18" s="42"/>
      <c r="J18" s="39"/>
      <c r="K18" s="39"/>
      <c r="L18" s="40"/>
      <c r="M18" s="40"/>
      <c r="N18" s="40"/>
      <c r="O18" s="40"/>
      <c r="P18" s="40"/>
      <c r="Q18" s="40"/>
      <c r="R18" s="31"/>
      <c r="S18" s="19"/>
      <c r="T18" s="50">
        <f t="shared" si="13"/>
        <v>77.156</v>
      </c>
      <c r="U18" s="51" t="s">
        <v>46</v>
      </c>
      <c r="V18" s="52">
        <f t="shared" si="14"/>
        <v>53.55</v>
      </c>
      <c r="W18" s="19" t="s">
        <v>47</v>
      </c>
      <c r="X18" s="52">
        <f t="shared" si="3"/>
        <v>0.268125</v>
      </c>
      <c r="Y18" s="25">
        <v>22.5</v>
      </c>
      <c r="Z18" s="25">
        <v>11</v>
      </c>
      <c r="AA18" s="25">
        <v>6.5</v>
      </c>
      <c r="AB18" s="25">
        <f t="shared" si="15"/>
        <v>434</v>
      </c>
      <c r="AC18" s="25">
        <v>427</v>
      </c>
      <c r="AD18" s="24" t="s">
        <v>48</v>
      </c>
      <c r="AE18" s="25">
        <v>0.07</v>
      </c>
      <c r="AF18" s="25">
        <v>7</v>
      </c>
      <c r="AG18" s="25">
        <f t="shared" si="16"/>
        <v>91.126</v>
      </c>
      <c r="AH18" s="25">
        <f t="shared" si="17"/>
        <v>67.52</v>
      </c>
      <c r="AI18" s="25">
        <v>25</v>
      </c>
      <c r="AJ18" s="52">
        <f t="shared" si="18"/>
        <v>48.274</v>
      </c>
      <c r="AK18" s="60">
        <f t="shared" si="19"/>
        <v>0.283964705882353</v>
      </c>
      <c r="AL18" s="25">
        <v>15</v>
      </c>
      <c r="AM18" s="52">
        <f t="shared" si="20"/>
        <v>27.805</v>
      </c>
      <c r="AN18" s="60">
        <f t="shared" si="21"/>
        <v>0.239182795698925</v>
      </c>
      <c r="AO18" s="25"/>
    </row>
    <row r="19" s="7" customFormat="1" ht="123" customHeight="1" spans="1:41">
      <c r="A19" s="26"/>
      <c r="B19" s="22"/>
      <c r="C19" s="19" t="s">
        <v>107</v>
      </c>
      <c r="D19" s="19" t="s">
        <v>108</v>
      </c>
      <c r="E19" s="19" t="s">
        <v>72</v>
      </c>
      <c r="F19" s="23" t="s">
        <v>73</v>
      </c>
      <c r="G19" s="24">
        <v>13.9</v>
      </c>
      <c r="H19" s="25"/>
      <c r="I19" s="43"/>
      <c r="J19" s="36"/>
      <c r="K19" s="36"/>
      <c r="L19" s="37"/>
      <c r="M19" s="37"/>
      <c r="N19" s="37"/>
      <c r="O19" s="37"/>
      <c r="P19" s="37"/>
      <c r="Q19" s="37"/>
      <c r="R19" s="31"/>
      <c r="S19" s="19"/>
      <c r="T19" s="50">
        <f t="shared" si="13"/>
        <v>79.3</v>
      </c>
      <c r="U19" s="51" t="s">
        <v>46</v>
      </c>
      <c r="V19" s="52">
        <f t="shared" si="14"/>
        <v>54.75</v>
      </c>
      <c r="W19" s="19" t="s">
        <v>47</v>
      </c>
      <c r="X19" s="52">
        <f t="shared" si="3"/>
        <v>0.268125</v>
      </c>
      <c r="Y19" s="25">
        <v>22.5</v>
      </c>
      <c r="Z19" s="25">
        <v>11</v>
      </c>
      <c r="AA19" s="25">
        <v>6.5</v>
      </c>
      <c r="AB19" s="25">
        <f t="shared" si="15"/>
        <v>450</v>
      </c>
      <c r="AC19" s="25">
        <v>443</v>
      </c>
      <c r="AD19" s="24" t="s">
        <v>48</v>
      </c>
      <c r="AE19" s="25">
        <v>0.07</v>
      </c>
      <c r="AF19" s="25">
        <v>7</v>
      </c>
      <c r="AG19" s="25">
        <f t="shared" si="16"/>
        <v>93.27</v>
      </c>
      <c r="AH19" s="25">
        <f t="shared" si="17"/>
        <v>68.72</v>
      </c>
      <c r="AI19" s="25">
        <v>25</v>
      </c>
      <c r="AJ19" s="52">
        <f t="shared" si="18"/>
        <v>46.13</v>
      </c>
      <c r="AK19" s="60">
        <f t="shared" si="19"/>
        <v>0.271352941176471</v>
      </c>
      <c r="AL19" s="25">
        <v>15</v>
      </c>
      <c r="AM19" s="52">
        <f t="shared" si="20"/>
        <v>26.605</v>
      </c>
      <c r="AN19" s="60">
        <f t="shared" si="21"/>
        <v>0.228860215053763</v>
      </c>
      <c r="AO19" s="25"/>
    </row>
    <row r="20" s="7" customFormat="1" ht="123" customHeight="1" spans="1:41">
      <c r="A20" s="24">
        <v>6</v>
      </c>
      <c r="B20" s="22"/>
      <c r="C20" s="19" t="s">
        <v>109</v>
      </c>
      <c r="D20" s="19" t="s">
        <v>110</v>
      </c>
      <c r="E20" s="19" t="s">
        <v>111</v>
      </c>
      <c r="F20" s="28" t="s">
        <v>112</v>
      </c>
      <c r="G20" s="24">
        <v>6.6</v>
      </c>
      <c r="H20" s="25"/>
      <c r="I20" s="33"/>
      <c r="J20" s="34" t="s">
        <v>113</v>
      </c>
      <c r="K20" s="34" t="s">
        <v>114</v>
      </c>
      <c r="L20" s="35" t="s">
        <v>115</v>
      </c>
      <c r="M20" s="35">
        <f t="shared" ref="M20:Q20" si="24">LEN(L20)</f>
        <v>80</v>
      </c>
      <c r="N20" s="35" t="s">
        <v>116</v>
      </c>
      <c r="O20" s="35">
        <f t="shared" si="24"/>
        <v>79</v>
      </c>
      <c r="P20" s="35" t="s">
        <v>117</v>
      </c>
      <c r="Q20" s="35">
        <f t="shared" si="24"/>
        <v>78</v>
      </c>
      <c r="R20" s="38" t="s">
        <v>118</v>
      </c>
      <c r="S20" s="19"/>
      <c r="T20" s="50">
        <f t="shared" si="13"/>
        <v>34.008</v>
      </c>
      <c r="U20" s="51" t="s">
        <v>46</v>
      </c>
      <c r="V20" s="52">
        <f t="shared" si="14"/>
        <v>29.4</v>
      </c>
      <c r="W20" s="19" t="s">
        <v>47</v>
      </c>
      <c r="X20" s="52">
        <f t="shared" ref="X20:X34" si="25">(Y20*Z20*AA20)/6000</f>
        <v>0.128916666666667</v>
      </c>
      <c r="Y20" s="25">
        <v>17</v>
      </c>
      <c r="Z20" s="25">
        <v>13</v>
      </c>
      <c r="AA20" s="25">
        <v>3.5</v>
      </c>
      <c r="AB20" s="25">
        <f t="shared" si="15"/>
        <v>112</v>
      </c>
      <c r="AC20" s="25">
        <v>105</v>
      </c>
      <c r="AD20" s="24" t="s">
        <v>48</v>
      </c>
      <c r="AE20" s="25">
        <v>0.07</v>
      </c>
      <c r="AF20" s="25">
        <v>7</v>
      </c>
      <c r="AG20" s="25">
        <f t="shared" si="16"/>
        <v>40.678</v>
      </c>
      <c r="AH20" s="25">
        <f t="shared" si="17"/>
        <v>36.07</v>
      </c>
      <c r="AI20" s="25">
        <v>10</v>
      </c>
      <c r="AJ20" s="52">
        <f t="shared" ref="AJ20:AJ31" si="26">AI20*6.9*0.82-AG20</f>
        <v>15.902</v>
      </c>
      <c r="AK20" s="60">
        <f t="shared" si="19"/>
        <v>0.23385294117647</v>
      </c>
      <c r="AL20" s="25">
        <v>8</v>
      </c>
      <c r="AM20" s="52">
        <f t="shared" si="20"/>
        <v>14.77</v>
      </c>
      <c r="AN20" s="60">
        <f t="shared" si="21"/>
        <v>0.238225806451613</v>
      </c>
      <c r="AO20" s="25"/>
    </row>
    <row r="21" s="7" customFormat="1" ht="123" customHeight="1" spans="1:41">
      <c r="A21" s="24">
        <v>7</v>
      </c>
      <c r="B21" s="22"/>
      <c r="C21" s="19" t="s">
        <v>119</v>
      </c>
      <c r="D21" s="19" t="s">
        <v>120</v>
      </c>
      <c r="E21" s="19" t="s">
        <v>111</v>
      </c>
      <c r="F21" s="28" t="s">
        <v>121</v>
      </c>
      <c r="G21" s="24">
        <v>8.8</v>
      </c>
      <c r="H21" s="25"/>
      <c r="I21" s="33"/>
      <c r="J21" s="36"/>
      <c r="K21" s="36"/>
      <c r="L21" s="37"/>
      <c r="M21" s="35"/>
      <c r="N21" s="37"/>
      <c r="O21" s="37"/>
      <c r="P21" s="37"/>
      <c r="Q21" s="37"/>
      <c r="R21" s="38" t="s">
        <v>118</v>
      </c>
      <c r="S21" s="19"/>
      <c r="T21" s="50">
        <f t="shared" si="13"/>
        <v>36.018</v>
      </c>
      <c r="U21" s="51" t="s">
        <v>46</v>
      </c>
      <c r="V21" s="52">
        <f t="shared" si="14"/>
        <v>30.525</v>
      </c>
      <c r="W21" s="19" t="s">
        <v>47</v>
      </c>
      <c r="X21" s="52">
        <f t="shared" si="25"/>
        <v>0.128916666666667</v>
      </c>
      <c r="Y21" s="25">
        <v>17</v>
      </c>
      <c r="Z21" s="25">
        <v>13</v>
      </c>
      <c r="AA21" s="25">
        <v>3.5</v>
      </c>
      <c r="AB21" s="25">
        <f t="shared" si="15"/>
        <v>127</v>
      </c>
      <c r="AC21" s="25">
        <v>120</v>
      </c>
      <c r="AD21" s="24" t="s">
        <v>48</v>
      </c>
      <c r="AE21" s="25">
        <v>0.07</v>
      </c>
      <c r="AF21" s="25">
        <v>7</v>
      </c>
      <c r="AG21" s="25">
        <f t="shared" si="16"/>
        <v>44.888</v>
      </c>
      <c r="AH21" s="25">
        <f t="shared" si="17"/>
        <v>39.395</v>
      </c>
      <c r="AI21" s="25">
        <v>12</v>
      </c>
      <c r="AJ21" s="52">
        <f t="shared" si="26"/>
        <v>23.008</v>
      </c>
      <c r="AK21" s="60">
        <f t="shared" si="19"/>
        <v>0.281960784313726</v>
      </c>
      <c r="AL21" s="25">
        <v>8</v>
      </c>
      <c r="AM21" s="52">
        <f t="shared" si="20"/>
        <v>11.445</v>
      </c>
      <c r="AN21" s="60">
        <f t="shared" si="21"/>
        <v>0.184596774193548</v>
      </c>
      <c r="AO21" s="25"/>
    </row>
    <row r="22" s="7" customFormat="1" ht="123" customHeight="1" spans="1:41">
      <c r="A22" s="21">
        <v>8</v>
      </c>
      <c r="B22" s="29"/>
      <c r="C22" s="19" t="s">
        <v>122</v>
      </c>
      <c r="D22" s="19" t="s">
        <v>123</v>
      </c>
      <c r="E22" s="19" t="s">
        <v>124</v>
      </c>
      <c r="F22" s="28" t="s">
        <v>125</v>
      </c>
      <c r="G22" s="24">
        <v>6.5</v>
      </c>
      <c r="H22" s="30"/>
      <c r="I22" s="19"/>
      <c r="J22" s="44" t="s">
        <v>126</v>
      </c>
      <c r="K22" s="44" t="s">
        <v>127</v>
      </c>
      <c r="L22" s="44" t="s">
        <v>128</v>
      </c>
      <c r="M22" s="35">
        <f t="shared" ref="M22:Q22" si="27">LEN(L22)</f>
        <v>83</v>
      </c>
      <c r="N22" s="44" t="s">
        <v>129</v>
      </c>
      <c r="O22" s="35">
        <f t="shared" si="27"/>
        <v>79</v>
      </c>
      <c r="P22" s="44"/>
      <c r="Q22" s="35">
        <f t="shared" si="27"/>
        <v>0</v>
      </c>
      <c r="R22" s="38" t="s">
        <v>130</v>
      </c>
      <c r="S22" s="31" t="s">
        <v>131</v>
      </c>
      <c r="T22" s="50">
        <f t="shared" si="13"/>
        <v>44.326</v>
      </c>
      <c r="U22" s="51" t="s">
        <v>46</v>
      </c>
      <c r="V22" s="52">
        <f t="shared" si="14"/>
        <v>35.175</v>
      </c>
      <c r="W22" s="19" t="s">
        <v>132</v>
      </c>
      <c r="X22" s="52">
        <f t="shared" si="25"/>
        <v>0.154875</v>
      </c>
      <c r="Y22" s="25">
        <v>29.5</v>
      </c>
      <c r="Z22" s="25">
        <v>9</v>
      </c>
      <c r="AA22" s="25">
        <v>3.5</v>
      </c>
      <c r="AB22" s="25">
        <f t="shared" si="15"/>
        <v>189</v>
      </c>
      <c r="AC22" s="25">
        <v>182</v>
      </c>
      <c r="AD22" s="24" t="s">
        <v>48</v>
      </c>
      <c r="AE22" s="25">
        <v>0.07</v>
      </c>
      <c r="AF22" s="25">
        <v>7</v>
      </c>
      <c r="AG22" s="25">
        <f t="shared" si="16"/>
        <v>50.896</v>
      </c>
      <c r="AH22" s="25">
        <f t="shared" si="17"/>
        <v>41.745</v>
      </c>
      <c r="AI22" s="25">
        <v>12</v>
      </c>
      <c r="AJ22" s="52">
        <f t="shared" si="26"/>
        <v>17</v>
      </c>
      <c r="AK22" s="60">
        <f t="shared" si="19"/>
        <v>0.208333333333333</v>
      </c>
      <c r="AL22" s="25">
        <v>10</v>
      </c>
      <c r="AM22" s="52">
        <f t="shared" si="20"/>
        <v>21.805</v>
      </c>
      <c r="AN22" s="60">
        <f t="shared" si="21"/>
        <v>0.281354838709677</v>
      </c>
      <c r="AO22" s="25"/>
    </row>
    <row r="23" s="7" customFormat="1" ht="123" customHeight="1" spans="1:41">
      <c r="A23" s="21">
        <v>9</v>
      </c>
      <c r="B23" s="29"/>
      <c r="C23" s="19" t="s">
        <v>133</v>
      </c>
      <c r="D23" s="19" t="s">
        <v>134</v>
      </c>
      <c r="E23" s="19" t="s">
        <v>135</v>
      </c>
      <c r="F23" s="23" t="s">
        <v>136</v>
      </c>
      <c r="G23" s="24">
        <v>10</v>
      </c>
      <c r="H23" s="30"/>
      <c r="I23" s="19"/>
      <c r="J23" s="34" t="s">
        <v>137</v>
      </c>
      <c r="K23" s="34" t="s">
        <v>138</v>
      </c>
      <c r="L23" s="35" t="s">
        <v>139</v>
      </c>
      <c r="M23" s="35">
        <f>LEN(L23)</f>
        <v>80</v>
      </c>
      <c r="N23" s="35" t="s">
        <v>140</v>
      </c>
      <c r="O23" s="35">
        <f>LEN(N23)</f>
        <v>80</v>
      </c>
      <c r="P23" s="35" t="s">
        <v>141</v>
      </c>
      <c r="Q23" s="35">
        <f>LEN(P23)</f>
        <v>80</v>
      </c>
      <c r="R23" s="38" t="s">
        <v>142</v>
      </c>
      <c r="S23" s="38">
        <v>11.5</v>
      </c>
      <c r="T23" s="50">
        <f t="shared" si="13"/>
        <v>24.628</v>
      </c>
      <c r="U23" s="51" t="s">
        <v>46</v>
      </c>
      <c r="V23" s="52">
        <f t="shared" si="14"/>
        <v>24.15</v>
      </c>
      <c r="W23" s="19" t="s">
        <v>132</v>
      </c>
      <c r="X23" s="52">
        <f t="shared" si="25"/>
        <v>0</v>
      </c>
      <c r="Y23" s="25"/>
      <c r="Z23" s="25"/>
      <c r="AA23" s="25"/>
      <c r="AB23" s="25">
        <f t="shared" si="15"/>
        <v>42</v>
      </c>
      <c r="AC23" s="25">
        <v>35</v>
      </c>
      <c r="AD23" s="24" t="s">
        <v>48</v>
      </c>
      <c r="AE23" s="25">
        <v>0.07</v>
      </c>
      <c r="AF23" s="25">
        <v>7</v>
      </c>
      <c r="AG23" s="25">
        <f t="shared" si="16"/>
        <v>34.698</v>
      </c>
      <c r="AH23" s="25">
        <f t="shared" si="17"/>
        <v>34.22</v>
      </c>
      <c r="AI23" s="25">
        <v>10</v>
      </c>
      <c r="AJ23" s="52">
        <f t="shared" si="26"/>
        <v>21.882</v>
      </c>
      <c r="AK23" s="60">
        <f t="shared" si="19"/>
        <v>0.321794117647059</v>
      </c>
      <c r="AL23" s="25">
        <v>32.99</v>
      </c>
      <c r="AM23" s="52">
        <f t="shared" si="20"/>
        <v>175.43145</v>
      </c>
      <c r="AN23" s="60">
        <f t="shared" si="21"/>
        <v>0.686156899940353</v>
      </c>
      <c r="AO23" s="25"/>
    </row>
    <row r="24" s="7" customFormat="1" ht="123" customHeight="1" spans="1:41">
      <c r="A24" s="26"/>
      <c r="B24" s="29"/>
      <c r="C24" s="19" t="s">
        <v>143</v>
      </c>
      <c r="D24" s="19" t="s">
        <v>144</v>
      </c>
      <c r="E24" s="19" t="s">
        <v>135</v>
      </c>
      <c r="F24" s="23" t="s">
        <v>136</v>
      </c>
      <c r="G24" s="24">
        <v>10</v>
      </c>
      <c r="H24" s="30"/>
      <c r="I24" s="19"/>
      <c r="J24" s="36"/>
      <c r="K24" s="36"/>
      <c r="L24" s="37"/>
      <c r="M24" s="37"/>
      <c r="N24" s="37"/>
      <c r="O24" s="37"/>
      <c r="P24" s="37"/>
      <c r="Q24" s="37"/>
      <c r="R24" s="38" t="s">
        <v>142</v>
      </c>
      <c r="S24" s="38">
        <v>11.5</v>
      </c>
      <c r="T24" s="50">
        <f t="shared" si="13"/>
        <v>24.628</v>
      </c>
      <c r="U24" s="51" t="s">
        <v>46</v>
      </c>
      <c r="V24" s="52">
        <f t="shared" si="14"/>
        <v>24.15</v>
      </c>
      <c r="W24" s="19" t="s">
        <v>132</v>
      </c>
      <c r="X24" s="52">
        <f t="shared" si="25"/>
        <v>0</v>
      </c>
      <c r="Y24" s="25"/>
      <c r="Z24" s="25"/>
      <c r="AA24" s="25"/>
      <c r="AB24" s="25">
        <f t="shared" si="15"/>
        <v>42</v>
      </c>
      <c r="AC24" s="25">
        <v>35</v>
      </c>
      <c r="AD24" s="24" t="s">
        <v>48</v>
      </c>
      <c r="AE24" s="25">
        <v>0.07</v>
      </c>
      <c r="AF24" s="25">
        <v>7</v>
      </c>
      <c r="AG24" s="25">
        <f t="shared" si="16"/>
        <v>34.698</v>
      </c>
      <c r="AH24" s="25">
        <f t="shared" si="17"/>
        <v>34.22</v>
      </c>
      <c r="AI24" s="25">
        <v>50</v>
      </c>
      <c r="AJ24" s="52">
        <f t="shared" si="26"/>
        <v>248.202</v>
      </c>
      <c r="AK24" s="60">
        <f t="shared" si="19"/>
        <v>0.730005882352941</v>
      </c>
      <c r="AL24" s="25">
        <v>10</v>
      </c>
      <c r="AM24" s="52">
        <f t="shared" si="20"/>
        <v>29.33</v>
      </c>
      <c r="AN24" s="60">
        <f t="shared" si="21"/>
        <v>0.378451612903226</v>
      </c>
      <c r="AO24" s="25"/>
    </row>
    <row r="25" s="7" customFormat="1" ht="123" customHeight="1" spans="1:41">
      <c r="A25" s="21">
        <v>10</v>
      </c>
      <c r="B25" s="29"/>
      <c r="C25" s="19" t="s">
        <v>145</v>
      </c>
      <c r="D25" s="19" t="s">
        <v>146</v>
      </c>
      <c r="E25" s="19" t="s">
        <v>135</v>
      </c>
      <c r="F25" s="23" t="s">
        <v>136</v>
      </c>
      <c r="G25" s="24">
        <v>12</v>
      </c>
      <c r="H25" s="30"/>
      <c r="I25" s="19"/>
      <c r="J25" s="34" t="s">
        <v>147</v>
      </c>
      <c r="K25" s="34" t="s">
        <v>148</v>
      </c>
      <c r="L25" s="35" t="s">
        <v>149</v>
      </c>
      <c r="M25" s="35">
        <f t="shared" ref="M25:Q25" si="28">LEN(L25)</f>
        <v>80</v>
      </c>
      <c r="N25" s="35" t="s">
        <v>150</v>
      </c>
      <c r="O25" s="35">
        <f t="shared" si="28"/>
        <v>79</v>
      </c>
      <c r="P25" s="35" t="s">
        <v>151</v>
      </c>
      <c r="Q25" s="35">
        <f t="shared" si="28"/>
        <v>80</v>
      </c>
      <c r="R25" s="38" t="s">
        <v>142</v>
      </c>
      <c r="S25" s="38">
        <v>11.5</v>
      </c>
      <c r="T25" s="50">
        <f t="shared" si="13"/>
        <v>24.628</v>
      </c>
      <c r="U25" s="51" t="s">
        <v>46</v>
      </c>
      <c r="V25" s="52">
        <f t="shared" si="14"/>
        <v>24.15</v>
      </c>
      <c r="W25" s="19" t="s">
        <v>132</v>
      </c>
      <c r="X25" s="52">
        <f t="shared" si="25"/>
        <v>0</v>
      </c>
      <c r="Y25" s="25"/>
      <c r="Z25" s="25"/>
      <c r="AA25" s="25"/>
      <c r="AB25" s="25">
        <f t="shared" si="15"/>
        <v>42</v>
      </c>
      <c r="AC25" s="25">
        <v>35</v>
      </c>
      <c r="AD25" s="24" t="s">
        <v>48</v>
      </c>
      <c r="AE25" s="25">
        <v>0.07</v>
      </c>
      <c r="AF25" s="25">
        <v>7</v>
      </c>
      <c r="AG25" s="25">
        <f t="shared" si="16"/>
        <v>36.698</v>
      </c>
      <c r="AH25" s="25">
        <f t="shared" si="17"/>
        <v>36.22</v>
      </c>
      <c r="AI25" s="25">
        <v>10</v>
      </c>
      <c r="AJ25" s="52">
        <f t="shared" si="26"/>
        <v>19.882</v>
      </c>
      <c r="AK25" s="60">
        <f t="shared" si="19"/>
        <v>0.292382352941176</v>
      </c>
      <c r="AL25" s="25">
        <v>10</v>
      </c>
      <c r="AM25" s="52">
        <f t="shared" si="20"/>
        <v>27.33</v>
      </c>
      <c r="AN25" s="60">
        <f t="shared" si="21"/>
        <v>0.352645161290323</v>
      </c>
      <c r="AO25" s="25"/>
    </row>
    <row r="26" s="7" customFormat="1" ht="123" customHeight="1" spans="1:41">
      <c r="A26" s="26"/>
      <c r="B26" s="29"/>
      <c r="C26" s="19" t="s">
        <v>152</v>
      </c>
      <c r="D26" s="19" t="s">
        <v>153</v>
      </c>
      <c r="E26" s="19" t="s">
        <v>135</v>
      </c>
      <c r="F26" s="23" t="s">
        <v>136</v>
      </c>
      <c r="G26" s="24">
        <v>12</v>
      </c>
      <c r="H26" s="30"/>
      <c r="I26" s="19"/>
      <c r="J26" s="36"/>
      <c r="K26" s="36"/>
      <c r="L26" s="37"/>
      <c r="M26" s="37"/>
      <c r="N26" s="37"/>
      <c r="O26" s="37"/>
      <c r="P26" s="37"/>
      <c r="Q26" s="37"/>
      <c r="R26" s="38" t="s">
        <v>142</v>
      </c>
      <c r="S26" s="38">
        <v>11.5</v>
      </c>
      <c r="T26" s="50">
        <f t="shared" si="13"/>
        <v>24.628</v>
      </c>
      <c r="U26" s="51" t="s">
        <v>46</v>
      </c>
      <c r="V26" s="52">
        <f t="shared" si="14"/>
        <v>24.15</v>
      </c>
      <c r="W26" s="19" t="s">
        <v>132</v>
      </c>
      <c r="X26" s="52">
        <f t="shared" si="25"/>
        <v>0</v>
      </c>
      <c r="Y26" s="25"/>
      <c r="Z26" s="25"/>
      <c r="AA26" s="25"/>
      <c r="AB26" s="25">
        <f t="shared" si="15"/>
        <v>42</v>
      </c>
      <c r="AC26" s="25">
        <v>35</v>
      </c>
      <c r="AD26" s="24" t="s">
        <v>48</v>
      </c>
      <c r="AE26" s="25">
        <v>0.07</v>
      </c>
      <c r="AF26" s="25">
        <v>7</v>
      </c>
      <c r="AG26" s="25">
        <f t="shared" si="16"/>
        <v>36.698</v>
      </c>
      <c r="AH26" s="25">
        <f t="shared" si="17"/>
        <v>36.22</v>
      </c>
      <c r="AI26" s="25">
        <v>10</v>
      </c>
      <c r="AJ26" s="52">
        <f t="shared" si="26"/>
        <v>19.882</v>
      </c>
      <c r="AK26" s="60">
        <f t="shared" si="19"/>
        <v>0.292382352941176</v>
      </c>
      <c r="AL26" s="25">
        <v>10</v>
      </c>
      <c r="AM26" s="52">
        <f t="shared" si="20"/>
        <v>27.33</v>
      </c>
      <c r="AN26" s="60">
        <f t="shared" si="21"/>
        <v>0.352645161290323</v>
      </c>
      <c r="AO26" s="25"/>
    </row>
    <row r="27" s="7" customFormat="1" ht="123" customHeight="1" spans="1:41">
      <c r="A27" s="24">
        <v>11</v>
      </c>
      <c r="B27" s="22"/>
      <c r="C27" s="19" t="s">
        <v>154</v>
      </c>
      <c r="D27" s="19" t="s">
        <v>155</v>
      </c>
      <c r="E27" s="19" t="s">
        <v>135</v>
      </c>
      <c r="F27" s="28" t="s">
        <v>156</v>
      </c>
      <c r="G27" s="24">
        <v>8.5</v>
      </c>
      <c r="H27" s="25"/>
      <c r="I27" s="19"/>
      <c r="J27" s="44" t="s">
        <v>157</v>
      </c>
      <c r="K27" s="44" t="s">
        <v>158</v>
      </c>
      <c r="L27" s="44" t="s">
        <v>159</v>
      </c>
      <c r="M27" s="35">
        <f t="shared" ref="M27:Q27" si="29">LEN(L27)</f>
        <v>79</v>
      </c>
      <c r="N27" s="44" t="s">
        <v>160</v>
      </c>
      <c r="O27" s="35">
        <f t="shared" si="29"/>
        <v>79</v>
      </c>
      <c r="P27" s="44" t="s">
        <v>161</v>
      </c>
      <c r="Q27" s="35">
        <f t="shared" si="29"/>
        <v>79</v>
      </c>
      <c r="R27" s="38" t="s">
        <v>162</v>
      </c>
      <c r="S27" s="31" t="s">
        <v>163</v>
      </c>
      <c r="T27" s="50">
        <f t="shared" si="13"/>
        <v>34.008</v>
      </c>
      <c r="U27" s="51" t="s">
        <v>46</v>
      </c>
      <c r="V27" s="52">
        <f t="shared" si="14"/>
        <v>29.4</v>
      </c>
      <c r="W27" s="19" t="s">
        <v>164</v>
      </c>
      <c r="X27" s="52">
        <f t="shared" si="25"/>
        <v>0.106</v>
      </c>
      <c r="Y27" s="25">
        <v>26.5</v>
      </c>
      <c r="Z27" s="25">
        <v>6</v>
      </c>
      <c r="AA27" s="25">
        <v>4</v>
      </c>
      <c r="AB27" s="25">
        <f t="shared" si="15"/>
        <v>112</v>
      </c>
      <c r="AC27" s="25">
        <v>105</v>
      </c>
      <c r="AD27" s="24" t="s">
        <v>48</v>
      </c>
      <c r="AE27" s="25">
        <v>0.07</v>
      </c>
      <c r="AF27" s="25">
        <v>7</v>
      </c>
      <c r="AG27" s="25">
        <f t="shared" si="16"/>
        <v>42.578</v>
      </c>
      <c r="AH27" s="25">
        <f t="shared" si="17"/>
        <v>37.97</v>
      </c>
      <c r="AI27" s="25">
        <v>10</v>
      </c>
      <c r="AJ27" s="52">
        <f t="shared" si="26"/>
        <v>14.002</v>
      </c>
      <c r="AK27" s="60">
        <f t="shared" si="19"/>
        <v>0.205911764705882</v>
      </c>
      <c r="AL27" s="25">
        <v>10</v>
      </c>
      <c r="AM27" s="52">
        <f t="shared" si="20"/>
        <v>25.58</v>
      </c>
      <c r="AN27" s="60">
        <f t="shared" si="21"/>
        <v>0.330064516129032</v>
      </c>
      <c r="AO27" s="25"/>
    </row>
    <row r="28" s="7" customFormat="1" ht="123" customHeight="1" spans="1:41">
      <c r="A28" s="24">
        <v>12</v>
      </c>
      <c r="B28" s="22"/>
      <c r="C28" s="19" t="s">
        <v>165</v>
      </c>
      <c r="D28" s="19" t="s">
        <v>166</v>
      </c>
      <c r="E28" s="19" t="s">
        <v>167</v>
      </c>
      <c r="F28" s="23" t="s">
        <v>168</v>
      </c>
      <c r="G28" s="24">
        <v>80</v>
      </c>
      <c r="H28" s="25"/>
      <c r="I28" s="19"/>
      <c r="J28" s="44" t="s">
        <v>169</v>
      </c>
      <c r="K28" s="44" t="s">
        <v>170</v>
      </c>
      <c r="L28" s="44" t="s">
        <v>171</v>
      </c>
      <c r="M28" s="35">
        <f t="shared" ref="M28:M30" si="30">LEN(L28)</f>
        <v>80</v>
      </c>
      <c r="N28" s="44" t="s">
        <v>172</v>
      </c>
      <c r="O28" s="35">
        <f t="shared" ref="O28:O30" si="31">LEN(N28)</f>
        <v>80</v>
      </c>
      <c r="P28" s="44" t="s">
        <v>173</v>
      </c>
      <c r="Q28" s="35">
        <f t="shared" ref="Q28:Q30" si="32">LEN(P28)</f>
        <v>80</v>
      </c>
      <c r="R28" s="38" t="s">
        <v>174</v>
      </c>
      <c r="S28" s="53" t="s">
        <v>175</v>
      </c>
      <c r="T28" s="50">
        <f t="shared" si="13"/>
        <v>522.438</v>
      </c>
      <c r="U28" s="51" t="s">
        <v>46</v>
      </c>
      <c r="V28" s="52">
        <f t="shared" si="14"/>
        <v>302.775</v>
      </c>
      <c r="W28" s="19" t="s">
        <v>164</v>
      </c>
      <c r="X28" s="52">
        <f t="shared" si="25"/>
        <v>6.09266666666667</v>
      </c>
      <c r="Y28" s="25">
        <v>76</v>
      </c>
      <c r="Z28" s="25">
        <v>37</v>
      </c>
      <c r="AA28" s="25">
        <v>13</v>
      </c>
      <c r="AB28" s="25">
        <f t="shared" si="15"/>
        <v>3757</v>
      </c>
      <c r="AC28" s="25">
        <v>3700</v>
      </c>
      <c r="AD28" s="24" t="s">
        <v>176</v>
      </c>
      <c r="AE28" s="25">
        <v>0.67</v>
      </c>
      <c r="AF28" s="25">
        <v>57</v>
      </c>
      <c r="AG28" s="25">
        <f t="shared" si="16"/>
        <v>603.108</v>
      </c>
      <c r="AH28" s="25">
        <f t="shared" si="17"/>
        <v>383.445</v>
      </c>
      <c r="AI28" s="25">
        <v>150</v>
      </c>
      <c r="AJ28" s="52">
        <f t="shared" si="26"/>
        <v>245.592</v>
      </c>
      <c r="AK28" s="60">
        <f t="shared" si="19"/>
        <v>0.240776470588235</v>
      </c>
      <c r="AL28" s="25">
        <v>80</v>
      </c>
      <c r="AM28" s="52">
        <f t="shared" si="20"/>
        <v>124.955</v>
      </c>
      <c r="AN28" s="60">
        <f t="shared" si="21"/>
        <v>0.201540322580645</v>
      </c>
      <c r="AO28" s="25"/>
    </row>
    <row r="29" s="7" customFormat="1" ht="123" customHeight="1" spans="1:41">
      <c r="A29" s="24">
        <v>13</v>
      </c>
      <c r="B29" s="22"/>
      <c r="C29" s="19" t="s">
        <v>177</v>
      </c>
      <c r="D29" s="19" t="s">
        <v>178</v>
      </c>
      <c r="E29" s="19" t="s">
        <v>179</v>
      </c>
      <c r="F29" s="23" t="s">
        <v>180</v>
      </c>
      <c r="G29" s="24">
        <v>25</v>
      </c>
      <c r="H29" s="25"/>
      <c r="I29" s="19" t="s">
        <v>181</v>
      </c>
      <c r="J29" s="44" t="s">
        <v>182</v>
      </c>
      <c r="K29" s="44" t="s">
        <v>183</v>
      </c>
      <c r="L29" s="44" t="s">
        <v>184</v>
      </c>
      <c r="M29" s="35">
        <f t="shared" si="30"/>
        <v>80</v>
      </c>
      <c r="N29" s="44" t="s">
        <v>185</v>
      </c>
      <c r="O29" s="35">
        <f t="shared" si="31"/>
        <v>80</v>
      </c>
      <c r="P29" s="44" t="s">
        <v>186</v>
      </c>
      <c r="Q29" s="35">
        <f t="shared" si="32"/>
        <v>79</v>
      </c>
      <c r="R29" s="31" t="s">
        <v>187</v>
      </c>
      <c r="S29" s="31"/>
      <c r="T29" s="50">
        <f t="shared" si="13"/>
        <v>49.418</v>
      </c>
      <c r="U29" s="51" t="s">
        <v>46</v>
      </c>
      <c r="V29" s="52">
        <f t="shared" si="14"/>
        <v>38.025</v>
      </c>
      <c r="W29" s="19" t="s">
        <v>164</v>
      </c>
      <c r="X29" s="52">
        <f t="shared" si="25"/>
        <v>0.0442</v>
      </c>
      <c r="Y29" s="25">
        <v>17</v>
      </c>
      <c r="Z29" s="25">
        <v>6</v>
      </c>
      <c r="AA29" s="25">
        <v>2.6</v>
      </c>
      <c r="AB29" s="25">
        <f t="shared" si="15"/>
        <v>227</v>
      </c>
      <c r="AC29" s="25">
        <v>220</v>
      </c>
      <c r="AD29" s="24" t="s">
        <v>48</v>
      </c>
      <c r="AE29" s="25">
        <v>0.07</v>
      </c>
      <c r="AF29" s="25">
        <v>7</v>
      </c>
      <c r="AG29" s="25">
        <f t="shared" si="16"/>
        <v>74.488</v>
      </c>
      <c r="AH29" s="25">
        <f t="shared" si="17"/>
        <v>63.095</v>
      </c>
      <c r="AI29" s="25">
        <v>45</v>
      </c>
      <c r="AJ29" s="52">
        <f t="shared" si="26"/>
        <v>180.122</v>
      </c>
      <c r="AK29" s="60">
        <f t="shared" si="19"/>
        <v>0.588633986928105</v>
      </c>
      <c r="AL29" s="25">
        <v>39.99</v>
      </c>
      <c r="AM29" s="52">
        <f t="shared" si="20"/>
        <v>191.04145</v>
      </c>
      <c r="AN29" s="60">
        <f t="shared" si="21"/>
        <v>0.616416846147021</v>
      </c>
      <c r="AO29" s="25"/>
    </row>
    <row r="30" s="7" customFormat="1" ht="123" customHeight="1" spans="1:41">
      <c r="A30" s="21">
        <v>14</v>
      </c>
      <c r="B30" s="22"/>
      <c r="C30" s="19" t="s">
        <v>188</v>
      </c>
      <c r="D30" s="19" t="s">
        <v>189</v>
      </c>
      <c r="E30" s="19" t="s">
        <v>190</v>
      </c>
      <c r="F30" s="23" t="s">
        <v>191</v>
      </c>
      <c r="G30" s="24">
        <v>42</v>
      </c>
      <c r="H30" s="25"/>
      <c r="I30" s="19" t="s">
        <v>192</v>
      </c>
      <c r="J30" s="34" t="s">
        <v>193</v>
      </c>
      <c r="K30" s="34" t="s">
        <v>194</v>
      </c>
      <c r="L30" s="35" t="s">
        <v>195</v>
      </c>
      <c r="M30" s="35">
        <f t="shared" si="30"/>
        <v>79</v>
      </c>
      <c r="N30" s="35" t="s">
        <v>196</v>
      </c>
      <c r="O30" s="35">
        <f t="shared" si="31"/>
        <v>80</v>
      </c>
      <c r="P30" s="35" t="s">
        <v>197</v>
      </c>
      <c r="Q30" s="35">
        <f t="shared" si="32"/>
        <v>79</v>
      </c>
      <c r="R30" s="31" t="s">
        <v>198</v>
      </c>
      <c r="S30" s="38"/>
      <c r="T30" s="50">
        <f t="shared" si="13"/>
        <v>127.138</v>
      </c>
      <c r="U30" s="51" t="s">
        <v>46</v>
      </c>
      <c r="V30" s="52">
        <f t="shared" si="14"/>
        <v>81.525</v>
      </c>
      <c r="W30" s="19" t="s">
        <v>199</v>
      </c>
      <c r="X30" s="52">
        <f t="shared" si="25"/>
        <v>0.64</v>
      </c>
      <c r="Y30" s="25">
        <v>60</v>
      </c>
      <c r="Z30" s="25">
        <v>8</v>
      </c>
      <c r="AA30" s="25">
        <v>8</v>
      </c>
      <c r="AB30" s="25">
        <f t="shared" si="15"/>
        <v>807</v>
      </c>
      <c r="AC30" s="25">
        <v>800</v>
      </c>
      <c r="AD30" s="24" t="s">
        <v>48</v>
      </c>
      <c r="AE30" s="25">
        <v>0.07</v>
      </c>
      <c r="AF30" s="25">
        <v>7</v>
      </c>
      <c r="AG30" s="25">
        <f t="shared" si="16"/>
        <v>169.208</v>
      </c>
      <c r="AH30" s="25">
        <f t="shared" si="17"/>
        <v>123.595</v>
      </c>
      <c r="AI30" s="25">
        <v>42</v>
      </c>
      <c r="AJ30" s="52">
        <f t="shared" si="26"/>
        <v>68.428</v>
      </c>
      <c r="AK30" s="60">
        <f t="shared" si="19"/>
        <v>0.239593837535014</v>
      </c>
      <c r="AL30" s="25">
        <v>30</v>
      </c>
      <c r="AM30" s="52">
        <f t="shared" si="20"/>
        <v>67.055</v>
      </c>
      <c r="AN30" s="60">
        <f t="shared" si="21"/>
        <v>0.288408602150538</v>
      </c>
      <c r="AO30" s="25"/>
    </row>
    <row r="31" s="7" customFormat="1" ht="123" customHeight="1" spans="1:41">
      <c r="A31" s="26"/>
      <c r="B31" s="22"/>
      <c r="C31" s="19" t="s">
        <v>200</v>
      </c>
      <c r="D31" s="19" t="s">
        <v>201</v>
      </c>
      <c r="E31" s="19" t="s">
        <v>190</v>
      </c>
      <c r="F31" s="23" t="s">
        <v>202</v>
      </c>
      <c r="G31" s="24">
        <v>42</v>
      </c>
      <c r="H31" s="25"/>
      <c r="I31" s="19" t="s">
        <v>203</v>
      </c>
      <c r="J31" s="36"/>
      <c r="K31" s="36"/>
      <c r="L31" s="37"/>
      <c r="M31" s="37"/>
      <c r="N31" s="37"/>
      <c r="O31" s="37"/>
      <c r="P31" s="37"/>
      <c r="Q31" s="37"/>
      <c r="R31" s="31"/>
      <c r="S31" s="31"/>
      <c r="T31" s="50">
        <f t="shared" si="13"/>
        <v>127.138</v>
      </c>
      <c r="U31" s="51" t="s">
        <v>46</v>
      </c>
      <c r="V31" s="52">
        <f t="shared" si="14"/>
        <v>81.525</v>
      </c>
      <c r="W31" s="19" t="s">
        <v>164</v>
      </c>
      <c r="X31" s="52">
        <f t="shared" si="25"/>
        <v>0.64</v>
      </c>
      <c r="Y31" s="25">
        <v>60</v>
      </c>
      <c r="Z31" s="25">
        <v>8</v>
      </c>
      <c r="AA31" s="25">
        <v>8</v>
      </c>
      <c r="AB31" s="25">
        <f t="shared" si="15"/>
        <v>807</v>
      </c>
      <c r="AC31" s="25">
        <v>800</v>
      </c>
      <c r="AD31" s="24" t="s">
        <v>48</v>
      </c>
      <c r="AE31" s="25">
        <v>0.07</v>
      </c>
      <c r="AF31" s="25">
        <v>7</v>
      </c>
      <c r="AG31" s="25">
        <f t="shared" si="16"/>
        <v>169.208</v>
      </c>
      <c r="AH31" s="25">
        <f t="shared" si="17"/>
        <v>123.595</v>
      </c>
      <c r="AI31" s="25">
        <v>45</v>
      </c>
      <c r="AJ31" s="52">
        <f t="shared" si="26"/>
        <v>85.402</v>
      </c>
      <c r="AK31" s="60">
        <f t="shared" si="19"/>
        <v>0.279091503267974</v>
      </c>
      <c r="AL31" s="25">
        <v>39.99</v>
      </c>
      <c r="AM31" s="52">
        <f t="shared" si="20"/>
        <v>130.54145</v>
      </c>
      <c r="AN31" s="60">
        <f t="shared" si="21"/>
        <v>0.421206753301229</v>
      </c>
      <c r="AO31" s="25"/>
    </row>
    <row r="32" s="7" customFormat="1" ht="123" customHeight="1" spans="1:41">
      <c r="A32" s="24"/>
      <c r="B32" s="22"/>
      <c r="C32" s="19"/>
      <c r="D32" s="19"/>
      <c r="E32" s="19"/>
      <c r="F32" s="23"/>
      <c r="G32" s="24"/>
      <c r="H32" s="25"/>
      <c r="I32" s="19"/>
      <c r="J32" s="45"/>
      <c r="K32" s="45"/>
      <c r="L32" s="46"/>
      <c r="M32" s="46"/>
      <c r="N32" s="46"/>
      <c r="O32" s="46"/>
      <c r="P32" s="46"/>
      <c r="Q32" s="46"/>
      <c r="R32" s="38"/>
      <c r="S32" s="38"/>
      <c r="T32" s="50">
        <f t="shared" ref="T32:T37" si="33">AB32/1000*134+19</f>
        <v>132.9</v>
      </c>
      <c r="U32" s="51" t="s">
        <v>46</v>
      </c>
      <c r="V32" s="52">
        <f t="shared" ref="V32:V37" si="34">AB32/1000*75+21</f>
        <v>84.75</v>
      </c>
      <c r="W32" s="19" t="s">
        <v>204</v>
      </c>
      <c r="X32" s="52">
        <f t="shared" si="25"/>
        <v>0.507</v>
      </c>
      <c r="Y32" s="25">
        <v>26</v>
      </c>
      <c r="Z32" s="25">
        <v>13</v>
      </c>
      <c r="AA32" s="25">
        <v>9</v>
      </c>
      <c r="AB32" s="25">
        <f t="shared" ref="AB32:AB37" si="35">AC32+AF32</f>
        <v>850</v>
      </c>
      <c r="AC32" s="25">
        <v>843</v>
      </c>
      <c r="AD32" s="24" t="s">
        <v>48</v>
      </c>
      <c r="AE32" s="25">
        <v>0.07</v>
      </c>
      <c r="AF32" s="25">
        <v>7</v>
      </c>
      <c r="AG32" s="25">
        <f t="shared" ref="AG32:AG37" si="36">G32+T32+AE32</f>
        <v>132.97</v>
      </c>
      <c r="AH32" s="25">
        <f t="shared" ref="AH32:AH37" si="37">G32+V32+AE32</f>
        <v>84.82</v>
      </c>
      <c r="AI32" s="25">
        <v>55</v>
      </c>
      <c r="AJ32" s="52">
        <f t="shared" ref="AJ32:AJ37" si="38">AI32*6.9*0.82-AG32</f>
        <v>178.22</v>
      </c>
      <c r="AK32" s="60">
        <f t="shared" ref="AK32:AK37" si="39">AJ32/(AI32*6.8)</f>
        <v>0.476524064171123</v>
      </c>
      <c r="AL32" s="25">
        <v>36.99</v>
      </c>
      <c r="AM32" s="52">
        <f t="shared" ref="AM32:AM37" si="40">AL32*7.75*0.82-AH32</f>
        <v>150.25145</v>
      </c>
      <c r="AN32" s="60">
        <f t="shared" ref="AN32:AN37" si="41">AM32/(AL32*7.75)</f>
        <v>0.524122299836922</v>
      </c>
      <c r="AO32" s="25"/>
    </row>
    <row r="33" s="7" customFormat="1" ht="123" customHeight="1" spans="1:41">
      <c r="A33" s="24"/>
      <c r="B33" s="22"/>
      <c r="C33" s="19"/>
      <c r="D33" s="19"/>
      <c r="E33" s="19"/>
      <c r="F33" s="28"/>
      <c r="G33" s="24"/>
      <c r="H33" s="25"/>
      <c r="I33" s="19"/>
      <c r="J33" s="19"/>
      <c r="K33" s="19"/>
      <c r="L33" s="19"/>
      <c r="M33" s="19"/>
      <c r="N33" s="19"/>
      <c r="O33" s="19"/>
      <c r="P33" s="19"/>
      <c r="Q33" s="19"/>
      <c r="R33" s="38"/>
      <c r="S33" s="38"/>
      <c r="T33" s="50">
        <f t="shared" si="33"/>
        <v>123.788</v>
      </c>
      <c r="U33" s="51" t="s">
        <v>46</v>
      </c>
      <c r="V33" s="52">
        <f t="shared" si="34"/>
        <v>79.65</v>
      </c>
      <c r="W33" s="19" t="s">
        <v>205</v>
      </c>
      <c r="X33" s="52">
        <f t="shared" si="25"/>
        <v>0.507</v>
      </c>
      <c r="Y33" s="25">
        <v>26</v>
      </c>
      <c r="Z33" s="25">
        <v>13</v>
      </c>
      <c r="AA33" s="25">
        <v>9</v>
      </c>
      <c r="AB33" s="25">
        <f t="shared" si="35"/>
        <v>782</v>
      </c>
      <c r="AC33" s="25">
        <v>775</v>
      </c>
      <c r="AD33" s="24" t="s">
        <v>48</v>
      </c>
      <c r="AE33" s="25">
        <v>0.07</v>
      </c>
      <c r="AF33" s="25">
        <v>7</v>
      </c>
      <c r="AG33" s="25">
        <f t="shared" si="36"/>
        <v>123.858</v>
      </c>
      <c r="AH33" s="25">
        <f t="shared" si="37"/>
        <v>79.72</v>
      </c>
      <c r="AI33" s="25">
        <v>50</v>
      </c>
      <c r="AJ33" s="52">
        <f t="shared" si="38"/>
        <v>159.042</v>
      </c>
      <c r="AK33" s="60">
        <f t="shared" si="39"/>
        <v>0.467770588235294</v>
      </c>
      <c r="AL33" s="25">
        <v>35</v>
      </c>
      <c r="AM33" s="52">
        <f t="shared" si="40"/>
        <v>142.705</v>
      </c>
      <c r="AN33" s="60">
        <f t="shared" si="41"/>
        <v>0.526101382488479</v>
      </c>
      <c r="AO33" s="25"/>
    </row>
    <row r="34" s="7" customFormat="1" ht="123" customHeight="1" spans="1:41">
      <c r="A34" s="24"/>
      <c r="B34" s="22"/>
      <c r="C34" s="19"/>
      <c r="D34" s="19"/>
      <c r="E34" s="19"/>
      <c r="F34" s="28"/>
      <c r="G34" s="24"/>
      <c r="H34" s="25"/>
      <c r="I34" s="19"/>
      <c r="J34" s="19"/>
      <c r="K34" s="19"/>
      <c r="L34" s="19"/>
      <c r="M34" s="19"/>
      <c r="N34" s="19"/>
      <c r="O34" s="19"/>
      <c r="P34" s="19"/>
      <c r="Q34" s="19"/>
      <c r="R34" s="31"/>
      <c r="S34" s="31"/>
      <c r="T34" s="50">
        <f t="shared" si="33"/>
        <v>82.382</v>
      </c>
      <c r="U34" s="51" t="s">
        <v>46</v>
      </c>
      <c r="V34" s="52">
        <f t="shared" si="34"/>
        <v>56.475</v>
      </c>
      <c r="W34" s="19" t="s">
        <v>206</v>
      </c>
      <c r="X34" s="52">
        <f t="shared" si="25"/>
        <v>0.243833333333333</v>
      </c>
      <c r="Y34" s="25">
        <v>22</v>
      </c>
      <c r="Z34" s="25">
        <v>9.5</v>
      </c>
      <c r="AA34" s="25">
        <v>7</v>
      </c>
      <c r="AB34" s="25">
        <f t="shared" si="35"/>
        <v>473</v>
      </c>
      <c r="AC34" s="25">
        <v>466</v>
      </c>
      <c r="AD34" s="24" t="s">
        <v>48</v>
      </c>
      <c r="AE34" s="25">
        <v>0.07</v>
      </c>
      <c r="AF34" s="25">
        <v>7</v>
      </c>
      <c r="AG34" s="25">
        <f t="shared" si="36"/>
        <v>82.452</v>
      </c>
      <c r="AH34" s="25">
        <f t="shared" si="37"/>
        <v>56.545</v>
      </c>
      <c r="AI34" s="61">
        <v>35</v>
      </c>
      <c r="AJ34" s="52">
        <f t="shared" si="38"/>
        <v>115.578</v>
      </c>
      <c r="AK34" s="60">
        <f t="shared" si="39"/>
        <v>0.485621848739496</v>
      </c>
      <c r="AL34" s="25">
        <v>35</v>
      </c>
      <c r="AM34" s="52">
        <f t="shared" si="40"/>
        <v>165.88</v>
      </c>
      <c r="AN34" s="60">
        <f t="shared" si="41"/>
        <v>0.611539170506912</v>
      </c>
      <c r="AO34" s="25"/>
    </row>
    <row r="35" s="7" customFormat="1" ht="123" customHeight="1" spans="1:41">
      <c r="A35" s="24">
        <v>9</v>
      </c>
      <c r="B35" s="22"/>
      <c r="C35" s="19"/>
      <c r="D35" s="19"/>
      <c r="E35" s="19"/>
      <c r="F35" s="23"/>
      <c r="G35" s="24"/>
      <c r="H35" s="25"/>
      <c r="I35" s="19"/>
      <c r="J35" s="34"/>
      <c r="K35" s="34"/>
      <c r="L35" s="35"/>
      <c r="M35" s="35"/>
      <c r="N35" s="35"/>
      <c r="O35" s="35"/>
      <c r="P35" s="35"/>
      <c r="Q35" s="35"/>
      <c r="R35" s="31"/>
      <c r="S35" s="38"/>
      <c r="T35" s="50">
        <f t="shared" si="33"/>
        <v>38.698</v>
      </c>
      <c r="U35" s="51" t="s">
        <v>46</v>
      </c>
      <c r="V35" s="52">
        <f t="shared" si="34"/>
        <v>32.025</v>
      </c>
      <c r="W35" s="19" t="s">
        <v>205</v>
      </c>
      <c r="X35" s="52">
        <f t="shared" ref="X35:X70" si="42">(Y35*Z35*AA35)/6000</f>
        <v>0.752313333333334</v>
      </c>
      <c r="Y35" s="25">
        <v>9.8</v>
      </c>
      <c r="Z35" s="25">
        <v>9.8</v>
      </c>
      <c r="AA35" s="25">
        <v>47</v>
      </c>
      <c r="AB35" s="25">
        <f t="shared" si="35"/>
        <v>147</v>
      </c>
      <c r="AC35" s="25">
        <v>140</v>
      </c>
      <c r="AD35" s="24" t="s">
        <v>48</v>
      </c>
      <c r="AE35" s="25">
        <v>0.07</v>
      </c>
      <c r="AF35" s="25">
        <v>7</v>
      </c>
      <c r="AG35" s="25">
        <f t="shared" si="36"/>
        <v>38.768</v>
      </c>
      <c r="AH35" s="25">
        <f t="shared" si="37"/>
        <v>32.095</v>
      </c>
      <c r="AI35" s="25">
        <v>30</v>
      </c>
      <c r="AJ35" s="52">
        <f t="shared" si="38"/>
        <v>130.972</v>
      </c>
      <c r="AK35" s="60">
        <f t="shared" si="39"/>
        <v>0.642019607843137</v>
      </c>
      <c r="AL35" s="25">
        <v>35</v>
      </c>
      <c r="AM35" s="52">
        <f t="shared" si="40"/>
        <v>190.33</v>
      </c>
      <c r="AN35" s="60">
        <f t="shared" si="41"/>
        <v>0.701677419354839</v>
      </c>
      <c r="AO35" s="25"/>
    </row>
    <row r="36" s="7" customFormat="1" ht="123" customHeight="1" spans="1:41">
      <c r="A36" s="24"/>
      <c r="B36" s="22"/>
      <c r="C36" s="19"/>
      <c r="D36" s="19"/>
      <c r="E36" s="19"/>
      <c r="F36" s="23"/>
      <c r="G36" s="24"/>
      <c r="H36" s="25"/>
      <c r="I36" s="19"/>
      <c r="J36" s="39"/>
      <c r="K36" s="39"/>
      <c r="L36" s="40"/>
      <c r="M36" s="40"/>
      <c r="N36" s="40"/>
      <c r="O36" s="40"/>
      <c r="P36" s="40"/>
      <c r="Q36" s="40"/>
      <c r="R36" s="31"/>
      <c r="S36" s="38"/>
      <c r="T36" s="50">
        <f t="shared" si="33"/>
        <v>38.698</v>
      </c>
      <c r="U36" s="51" t="s">
        <v>46</v>
      </c>
      <c r="V36" s="52">
        <f t="shared" si="34"/>
        <v>32.025</v>
      </c>
      <c r="W36" s="19" t="s">
        <v>206</v>
      </c>
      <c r="X36" s="52">
        <f t="shared" si="42"/>
        <v>0.752313333333334</v>
      </c>
      <c r="Y36" s="25">
        <v>9.8</v>
      </c>
      <c r="Z36" s="25">
        <v>9.8</v>
      </c>
      <c r="AA36" s="25">
        <v>47</v>
      </c>
      <c r="AB36" s="25">
        <f t="shared" si="35"/>
        <v>147</v>
      </c>
      <c r="AC36" s="25">
        <v>140</v>
      </c>
      <c r="AD36" s="24" t="s">
        <v>48</v>
      </c>
      <c r="AE36" s="25">
        <v>0.07</v>
      </c>
      <c r="AF36" s="25">
        <v>7</v>
      </c>
      <c r="AG36" s="25">
        <f t="shared" si="36"/>
        <v>38.768</v>
      </c>
      <c r="AH36" s="25">
        <f t="shared" si="37"/>
        <v>32.095</v>
      </c>
      <c r="AI36" s="61">
        <v>35</v>
      </c>
      <c r="AJ36" s="52">
        <f t="shared" si="38"/>
        <v>159.262</v>
      </c>
      <c r="AK36" s="60">
        <f t="shared" si="39"/>
        <v>0.669168067226891</v>
      </c>
      <c r="AL36" s="25">
        <v>35</v>
      </c>
      <c r="AM36" s="52">
        <f t="shared" si="40"/>
        <v>190.33</v>
      </c>
      <c r="AN36" s="60">
        <f t="shared" si="41"/>
        <v>0.701677419354839</v>
      </c>
      <c r="AO36" s="25"/>
    </row>
    <row r="37" s="7" customFormat="1" ht="123" customHeight="1" spans="1:41">
      <c r="A37" s="24"/>
      <c r="B37" s="22"/>
      <c r="C37" s="19"/>
      <c r="D37" s="19"/>
      <c r="E37" s="19"/>
      <c r="F37" s="23"/>
      <c r="G37" s="24"/>
      <c r="H37" s="25"/>
      <c r="I37" s="19"/>
      <c r="J37" s="36"/>
      <c r="K37" s="36"/>
      <c r="L37" s="37"/>
      <c r="M37" s="37"/>
      <c r="N37" s="37"/>
      <c r="O37" s="37"/>
      <c r="P37" s="37"/>
      <c r="Q37" s="37"/>
      <c r="R37" s="31"/>
      <c r="S37" s="38"/>
      <c r="T37" s="50">
        <f t="shared" si="33"/>
        <v>38.698</v>
      </c>
      <c r="U37" s="51" t="s">
        <v>46</v>
      </c>
      <c r="V37" s="52">
        <f t="shared" si="34"/>
        <v>32.025</v>
      </c>
      <c r="W37" s="19" t="s">
        <v>206</v>
      </c>
      <c r="X37" s="52">
        <f t="shared" si="42"/>
        <v>0.752313333333334</v>
      </c>
      <c r="Y37" s="25">
        <v>9.8</v>
      </c>
      <c r="Z37" s="25">
        <v>9.8</v>
      </c>
      <c r="AA37" s="25">
        <v>47</v>
      </c>
      <c r="AB37" s="25">
        <f t="shared" si="35"/>
        <v>147</v>
      </c>
      <c r="AC37" s="25">
        <v>140</v>
      </c>
      <c r="AD37" s="24" t="s">
        <v>48</v>
      </c>
      <c r="AE37" s="25">
        <v>0.07</v>
      </c>
      <c r="AF37" s="25">
        <v>7</v>
      </c>
      <c r="AG37" s="25">
        <f t="shared" si="36"/>
        <v>38.768</v>
      </c>
      <c r="AH37" s="25">
        <f t="shared" si="37"/>
        <v>32.095</v>
      </c>
      <c r="AI37" s="61">
        <v>35</v>
      </c>
      <c r="AJ37" s="52">
        <f t="shared" si="38"/>
        <v>159.262</v>
      </c>
      <c r="AK37" s="60">
        <f t="shared" si="39"/>
        <v>0.669168067226891</v>
      </c>
      <c r="AL37" s="25">
        <v>35</v>
      </c>
      <c r="AM37" s="52">
        <f t="shared" si="40"/>
        <v>190.33</v>
      </c>
      <c r="AN37" s="60">
        <f t="shared" si="41"/>
        <v>0.701677419354839</v>
      </c>
      <c r="AO37" s="25"/>
    </row>
    <row r="38" s="7" customFormat="1" ht="123" customHeight="1" spans="1:41">
      <c r="A38" s="24">
        <v>10</v>
      </c>
      <c r="B38" s="22"/>
      <c r="C38" s="19"/>
      <c r="D38" s="19"/>
      <c r="E38" s="19"/>
      <c r="F38" s="23"/>
      <c r="G38" s="24"/>
      <c r="H38" s="25"/>
      <c r="I38" s="19"/>
      <c r="R38" s="31"/>
      <c r="S38" s="31"/>
      <c r="T38" s="50">
        <f t="shared" ref="T38:T60" si="43">AB38/1000*134+19</f>
        <v>102.348</v>
      </c>
      <c r="U38" s="51" t="s">
        <v>46</v>
      </c>
      <c r="V38" s="52">
        <f t="shared" ref="V38:V60" si="44">AB38/1000*75+21</f>
        <v>67.65</v>
      </c>
      <c r="W38" s="19" t="s">
        <v>206</v>
      </c>
      <c r="X38" s="52">
        <f t="shared" si="42"/>
        <v>0.507</v>
      </c>
      <c r="Y38" s="25">
        <v>26</v>
      </c>
      <c r="Z38" s="25">
        <v>13</v>
      </c>
      <c r="AA38" s="25">
        <v>9</v>
      </c>
      <c r="AB38" s="25">
        <f t="shared" ref="AB38:AB60" si="45">AC38+AF38</f>
        <v>622</v>
      </c>
      <c r="AC38" s="25">
        <v>615</v>
      </c>
      <c r="AD38" s="24" t="s">
        <v>48</v>
      </c>
      <c r="AE38" s="25">
        <v>0.07</v>
      </c>
      <c r="AF38" s="25">
        <v>7</v>
      </c>
      <c r="AG38" s="25">
        <f t="shared" ref="AG38:AG60" si="46">G38+T38+AE38</f>
        <v>102.418</v>
      </c>
      <c r="AH38" s="25">
        <f t="shared" ref="AH38:AH60" si="47">G38+V38+AE38</f>
        <v>67.72</v>
      </c>
      <c r="AI38" s="25">
        <v>45</v>
      </c>
      <c r="AJ38" s="52">
        <f t="shared" ref="AJ38:AJ60" si="48">AI38*6.9*0.82-AG38</f>
        <v>152.192</v>
      </c>
      <c r="AK38" s="60">
        <f t="shared" ref="AK38:AK60" si="49">AJ38/(AI38*6.8)</f>
        <v>0.497359477124183</v>
      </c>
      <c r="AL38" s="25">
        <v>30</v>
      </c>
      <c r="AM38" s="52">
        <f t="shared" ref="AM38:AM60" si="50">AL38*7.75*0.82-AH38</f>
        <v>122.93</v>
      </c>
      <c r="AN38" s="60">
        <f t="shared" ref="AN38:AN60" si="51">AM38/(AL38*7.75)</f>
        <v>0.528731182795699</v>
      </c>
      <c r="AO38" s="25"/>
    </row>
    <row r="39" s="7" customFormat="1" ht="123" customHeight="1" spans="1:41">
      <c r="A39" s="24">
        <v>11</v>
      </c>
      <c r="B39" s="22"/>
      <c r="C39" s="19"/>
      <c r="D39" s="19"/>
      <c r="E39" s="19"/>
      <c r="F39" s="23"/>
      <c r="G39" s="24"/>
      <c r="H39" s="25"/>
      <c r="I39" s="19"/>
      <c r="J39" s="34"/>
      <c r="K39" s="34"/>
      <c r="L39" s="35"/>
      <c r="M39" s="35"/>
      <c r="N39" s="35"/>
      <c r="O39" s="35"/>
      <c r="P39" s="35"/>
      <c r="Q39" s="35"/>
      <c r="R39" s="31"/>
      <c r="S39" s="38"/>
      <c r="T39" s="50">
        <f t="shared" si="43"/>
        <v>83.454</v>
      </c>
      <c r="U39" s="51" t="s">
        <v>46</v>
      </c>
      <c r="V39" s="52">
        <f t="shared" si="44"/>
        <v>57.075</v>
      </c>
      <c r="W39" s="19" t="s">
        <v>206</v>
      </c>
      <c r="X39" s="52">
        <f t="shared" si="42"/>
        <v>0.243833333333333</v>
      </c>
      <c r="Y39" s="25">
        <v>22</v>
      </c>
      <c r="Z39" s="25">
        <v>9.5</v>
      </c>
      <c r="AA39" s="25">
        <v>7</v>
      </c>
      <c r="AB39" s="25">
        <f t="shared" si="45"/>
        <v>481</v>
      </c>
      <c r="AC39" s="25">
        <v>474</v>
      </c>
      <c r="AD39" s="24" t="s">
        <v>48</v>
      </c>
      <c r="AE39" s="25">
        <v>0.07</v>
      </c>
      <c r="AF39" s="25">
        <v>7</v>
      </c>
      <c r="AG39" s="25">
        <f t="shared" si="46"/>
        <v>83.524</v>
      </c>
      <c r="AH39" s="25">
        <f t="shared" si="47"/>
        <v>57.145</v>
      </c>
      <c r="AI39" s="61">
        <v>38</v>
      </c>
      <c r="AJ39" s="52">
        <f t="shared" si="48"/>
        <v>131.48</v>
      </c>
      <c r="AK39" s="60">
        <f t="shared" si="49"/>
        <v>0.508823529411765</v>
      </c>
      <c r="AL39" s="25">
        <v>26.99</v>
      </c>
      <c r="AM39" s="52">
        <f t="shared" si="50"/>
        <v>114.37645</v>
      </c>
      <c r="AN39" s="60">
        <f t="shared" si="51"/>
        <v>0.546804431748915</v>
      </c>
      <c r="AO39" s="25"/>
    </row>
    <row r="40" s="7" customFormat="1" ht="123" customHeight="1" spans="1:41">
      <c r="A40" s="24"/>
      <c r="B40" s="22"/>
      <c r="C40" s="19"/>
      <c r="D40" s="19"/>
      <c r="E40" s="19"/>
      <c r="F40" s="23"/>
      <c r="G40" s="24"/>
      <c r="H40" s="25"/>
      <c r="I40" s="19"/>
      <c r="J40" s="39"/>
      <c r="K40" s="39"/>
      <c r="L40" s="40"/>
      <c r="M40" s="40"/>
      <c r="N40" s="40"/>
      <c r="O40" s="40"/>
      <c r="P40" s="40"/>
      <c r="Q40" s="40"/>
      <c r="R40" s="38"/>
      <c r="S40" s="38"/>
      <c r="T40" s="50">
        <f t="shared" si="43"/>
        <v>74.878</v>
      </c>
      <c r="U40" s="51" t="s">
        <v>46</v>
      </c>
      <c r="V40" s="52">
        <f t="shared" si="44"/>
        <v>52.275</v>
      </c>
      <c r="W40" s="19" t="s">
        <v>207</v>
      </c>
      <c r="X40" s="52">
        <f t="shared" si="42"/>
        <v>0.243833333333333</v>
      </c>
      <c r="Y40" s="25">
        <v>22</v>
      </c>
      <c r="Z40" s="25">
        <v>9.5</v>
      </c>
      <c r="AA40" s="25">
        <v>7</v>
      </c>
      <c r="AB40" s="25">
        <f t="shared" si="45"/>
        <v>417</v>
      </c>
      <c r="AC40" s="25">
        <v>410</v>
      </c>
      <c r="AD40" s="24" t="s">
        <v>48</v>
      </c>
      <c r="AE40" s="25">
        <v>0.07</v>
      </c>
      <c r="AF40" s="25">
        <v>7</v>
      </c>
      <c r="AG40" s="25">
        <f t="shared" si="46"/>
        <v>74.948</v>
      </c>
      <c r="AH40" s="25">
        <f t="shared" si="47"/>
        <v>52.345</v>
      </c>
      <c r="AI40" s="25">
        <v>38.99</v>
      </c>
      <c r="AJ40" s="52">
        <f t="shared" si="48"/>
        <v>145.65742</v>
      </c>
      <c r="AK40" s="60">
        <f t="shared" si="49"/>
        <v>0.549376989575004</v>
      </c>
      <c r="AL40" s="25">
        <v>29.99</v>
      </c>
      <c r="AM40" s="52">
        <f t="shared" si="50"/>
        <v>138.24145</v>
      </c>
      <c r="AN40" s="60">
        <f t="shared" si="51"/>
        <v>0.594785143434908</v>
      </c>
      <c r="AO40" s="25"/>
    </row>
    <row r="41" s="7" customFormat="1" ht="123" customHeight="1" spans="1:41">
      <c r="A41" s="24"/>
      <c r="B41" s="22"/>
      <c r="C41" s="19"/>
      <c r="D41" s="19"/>
      <c r="E41" s="19"/>
      <c r="F41" s="23"/>
      <c r="G41" s="24"/>
      <c r="H41" s="25"/>
      <c r="I41" s="19"/>
      <c r="J41" s="39"/>
      <c r="K41" s="39"/>
      <c r="L41" s="40"/>
      <c r="M41" s="40"/>
      <c r="N41" s="40"/>
      <c r="O41" s="40"/>
      <c r="P41" s="40"/>
      <c r="Q41" s="40"/>
      <c r="R41" s="38"/>
      <c r="S41" s="38"/>
      <c r="T41" s="50">
        <f t="shared" si="43"/>
        <v>62.818</v>
      </c>
      <c r="U41" s="51" t="s">
        <v>46</v>
      </c>
      <c r="V41" s="52">
        <f t="shared" si="44"/>
        <v>45.525</v>
      </c>
      <c r="W41" s="19" t="s">
        <v>207</v>
      </c>
      <c r="X41" s="52">
        <f t="shared" si="42"/>
        <v>0.243833333333333</v>
      </c>
      <c r="Y41" s="25">
        <v>22</v>
      </c>
      <c r="Z41" s="25">
        <v>9.5</v>
      </c>
      <c r="AA41" s="25">
        <v>7</v>
      </c>
      <c r="AB41" s="25">
        <f t="shared" si="45"/>
        <v>327</v>
      </c>
      <c r="AC41" s="25">
        <v>320</v>
      </c>
      <c r="AD41" s="24" t="s">
        <v>48</v>
      </c>
      <c r="AE41" s="25">
        <v>0.07</v>
      </c>
      <c r="AF41" s="25">
        <v>7</v>
      </c>
      <c r="AG41" s="25">
        <f t="shared" si="46"/>
        <v>62.888</v>
      </c>
      <c r="AH41" s="25">
        <f t="shared" si="47"/>
        <v>45.595</v>
      </c>
      <c r="AI41" s="25">
        <v>33.99</v>
      </c>
      <c r="AJ41" s="52">
        <f t="shared" si="48"/>
        <v>129.42742</v>
      </c>
      <c r="AK41" s="60">
        <f t="shared" si="49"/>
        <v>0.559971877541838</v>
      </c>
      <c r="AL41" s="25">
        <v>24.99</v>
      </c>
      <c r="AM41" s="52">
        <f t="shared" si="50"/>
        <v>113.21645</v>
      </c>
      <c r="AN41" s="60">
        <f t="shared" si="51"/>
        <v>0.58457679846132</v>
      </c>
      <c r="AO41" s="25"/>
    </row>
    <row r="42" s="7" customFormat="1" ht="123" customHeight="1" spans="1:41">
      <c r="A42" s="24"/>
      <c r="B42" s="22"/>
      <c r="C42" s="19"/>
      <c r="D42" s="19"/>
      <c r="E42" s="19"/>
      <c r="F42" s="23"/>
      <c r="G42" s="24"/>
      <c r="H42" s="25"/>
      <c r="I42" s="19"/>
      <c r="J42" s="36"/>
      <c r="K42" s="36"/>
      <c r="L42" s="37"/>
      <c r="M42" s="37"/>
      <c r="N42" s="37"/>
      <c r="O42" s="37"/>
      <c r="P42" s="37"/>
      <c r="Q42" s="37"/>
      <c r="R42" s="31"/>
      <c r="S42" s="38"/>
      <c r="T42" s="50">
        <f t="shared" si="43"/>
        <v>62.818</v>
      </c>
      <c r="U42" s="51" t="s">
        <v>46</v>
      </c>
      <c r="V42" s="52">
        <f t="shared" si="44"/>
        <v>45.525</v>
      </c>
      <c r="W42" s="19" t="s">
        <v>207</v>
      </c>
      <c r="X42" s="52">
        <f t="shared" si="42"/>
        <v>0.243833333333333</v>
      </c>
      <c r="Y42" s="25">
        <v>22</v>
      </c>
      <c r="Z42" s="25">
        <v>9.5</v>
      </c>
      <c r="AA42" s="25">
        <v>7</v>
      </c>
      <c r="AB42" s="25">
        <f t="shared" si="45"/>
        <v>327</v>
      </c>
      <c r="AC42" s="25">
        <v>320</v>
      </c>
      <c r="AD42" s="24" t="s">
        <v>48</v>
      </c>
      <c r="AE42" s="25">
        <v>0.07</v>
      </c>
      <c r="AF42" s="25">
        <v>7</v>
      </c>
      <c r="AG42" s="25">
        <f t="shared" si="46"/>
        <v>62.888</v>
      </c>
      <c r="AH42" s="25">
        <f t="shared" si="47"/>
        <v>45.595</v>
      </c>
      <c r="AI42" s="25">
        <v>33.99</v>
      </c>
      <c r="AJ42" s="52">
        <f t="shared" si="48"/>
        <v>129.42742</v>
      </c>
      <c r="AK42" s="60">
        <f t="shared" si="49"/>
        <v>0.559971877541838</v>
      </c>
      <c r="AL42" s="25">
        <v>24.99</v>
      </c>
      <c r="AM42" s="52">
        <f t="shared" si="50"/>
        <v>113.21645</v>
      </c>
      <c r="AN42" s="60">
        <f t="shared" si="51"/>
        <v>0.58457679846132</v>
      </c>
      <c r="AO42" s="25"/>
    </row>
    <row r="43" s="7" customFormat="1" ht="123" customHeight="1" spans="1:41">
      <c r="A43" s="24">
        <v>12</v>
      </c>
      <c r="B43" s="22"/>
      <c r="C43" s="19"/>
      <c r="D43" s="19"/>
      <c r="E43" s="19"/>
      <c r="F43" s="23"/>
      <c r="G43" s="24"/>
      <c r="H43" s="25"/>
      <c r="I43" s="19"/>
      <c r="J43" s="19"/>
      <c r="K43" s="19"/>
      <c r="L43" s="19"/>
      <c r="M43" s="19"/>
      <c r="N43" s="19"/>
      <c r="O43" s="19"/>
      <c r="P43" s="19"/>
      <c r="Q43" s="19"/>
      <c r="R43" s="38"/>
      <c r="S43" s="31"/>
      <c r="T43" s="50">
        <f t="shared" si="43"/>
        <v>31.328</v>
      </c>
      <c r="U43" s="51" t="s">
        <v>46</v>
      </c>
      <c r="V43" s="52">
        <f t="shared" si="44"/>
        <v>27.9</v>
      </c>
      <c r="W43" s="19" t="s">
        <v>206</v>
      </c>
      <c r="X43" s="52">
        <f t="shared" si="42"/>
        <v>0.063</v>
      </c>
      <c r="Y43" s="25">
        <v>12</v>
      </c>
      <c r="Z43" s="25">
        <v>9</v>
      </c>
      <c r="AA43" s="25">
        <v>3.5</v>
      </c>
      <c r="AB43" s="25">
        <f t="shared" si="45"/>
        <v>92</v>
      </c>
      <c r="AC43" s="25">
        <v>85</v>
      </c>
      <c r="AD43" s="24" t="s">
        <v>48</v>
      </c>
      <c r="AE43" s="25">
        <v>0.07</v>
      </c>
      <c r="AF43" s="25">
        <v>7</v>
      </c>
      <c r="AG43" s="25">
        <f t="shared" si="46"/>
        <v>31.398</v>
      </c>
      <c r="AH43" s="25">
        <f t="shared" si="47"/>
        <v>27.97</v>
      </c>
      <c r="AI43" s="61">
        <v>42.99</v>
      </c>
      <c r="AJ43" s="52">
        <f t="shared" si="48"/>
        <v>211.83942</v>
      </c>
      <c r="AK43" s="60">
        <f t="shared" si="49"/>
        <v>0.724653544599975</v>
      </c>
      <c r="AL43" s="25">
        <v>45</v>
      </c>
      <c r="AM43" s="52">
        <f t="shared" si="50"/>
        <v>258.005</v>
      </c>
      <c r="AN43" s="60">
        <f t="shared" si="51"/>
        <v>0.739799283154122</v>
      </c>
      <c r="AO43" s="25"/>
    </row>
    <row r="44" s="7" customFormat="1" ht="123" customHeight="1" spans="1:41">
      <c r="A44" s="21">
        <v>13</v>
      </c>
      <c r="B44" s="22"/>
      <c r="C44" s="19"/>
      <c r="D44" s="19"/>
      <c r="E44" s="19"/>
      <c r="F44" s="23"/>
      <c r="G44" s="24"/>
      <c r="H44" s="25"/>
      <c r="I44" s="19"/>
      <c r="J44" s="19"/>
      <c r="K44" s="19"/>
      <c r="L44" s="19"/>
      <c r="M44" s="19"/>
      <c r="N44" s="19"/>
      <c r="O44" s="19"/>
      <c r="P44" s="19"/>
      <c r="Q44" s="19"/>
      <c r="R44" s="31"/>
      <c r="S44" s="19"/>
      <c r="T44" s="50">
        <f t="shared" si="43"/>
        <v>29.318</v>
      </c>
      <c r="U44" s="51" t="s">
        <v>46</v>
      </c>
      <c r="V44" s="52">
        <f t="shared" si="44"/>
        <v>26.775</v>
      </c>
      <c r="W44" s="19" t="s">
        <v>208</v>
      </c>
      <c r="X44" s="52">
        <f t="shared" si="42"/>
        <v>0.0315</v>
      </c>
      <c r="Y44" s="25">
        <v>9</v>
      </c>
      <c r="Z44" s="25">
        <v>7</v>
      </c>
      <c r="AA44" s="25">
        <v>3</v>
      </c>
      <c r="AB44" s="25">
        <f t="shared" si="45"/>
        <v>77</v>
      </c>
      <c r="AC44" s="25">
        <v>70</v>
      </c>
      <c r="AD44" s="24" t="s">
        <v>48</v>
      </c>
      <c r="AE44" s="25">
        <v>0.07</v>
      </c>
      <c r="AF44" s="25">
        <v>7</v>
      </c>
      <c r="AG44" s="25">
        <f t="shared" si="46"/>
        <v>29.388</v>
      </c>
      <c r="AH44" s="25">
        <f t="shared" si="47"/>
        <v>26.845</v>
      </c>
      <c r="AI44" s="25">
        <v>20</v>
      </c>
      <c r="AJ44" s="52">
        <f t="shared" si="48"/>
        <v>83.772</v>
      </c>
      <c r="AK44" s="60">
        <f t="shared" si="49"/>
        <v>0.615970588235294</v>
      </c>
      <c r="AL44" s="25">
        <v>18</v>
      </c>
      <c r="AM44" s="52">
        <f t="shared" si="50"/>
        <v>87.545</v>
      </c>
      <c r="AN44" s="60">
        <f t="shared" si="51"/>
        <v>0.627562724014337</v>
      </c>
      <c r="AO44" s="25"/>
    </row>
    <row r="45" s="7" customFormat="1" ht="123" customHeight="1" spans="1:41">
      <c r="A45" s="26"/>
      <c r="B45"/>
      <c r="C45" s="19"/>
      <c r="D45" s="19"/>
      <c r="E45" s="19"/>
      <c r="F45" s="23"/>
      <c r="G45" s="24"/>
      <c r="H45" s="25"/>
      <c r="I45" s="19"/>
      <c r="J45" s="19"/>
      <c r="K45" s="19"/>
      <c r="L45" s="19"/>
      <c r="M45" s="19"/>
      <c r="N45" s="19"/>
      <c r="O45" s="19"/>
      <c r="P45" s="19"/>
      <c r="Q45" s="19"/>
      <c r="R45" s="31"/>
      <c r="S45" s="19"/>
      <c r="T45" s="50">
        <f t="shared" si="43"/>
        <v>37.358</v>
      </c>
      <c r="U45" s="51" t="s">
        <v>46</v>
      </c>
      <c r="V45" s="52">
        <f t="shared" si="44"/>
        <v>31.275</v>
      </c>
      <c r="W45" s="19" t="s">
        <v>208</v>
      </c>
      <c r="X45" s="52">
        <f t="shared" si="42"/>
        <v>0.0315</v>
      </c>
      <c r="Y45" s="25">
        <v>9</v>
      </c>
      <c r="Z45" s="25">
        <v>7</v>
      </c>
      <c r="AA45" s="25">
        <v>3</v>
      </c>
      <c r="AB45" s="25">
        <f t="shared" si="45"/>
        <v>137</v>
      </c>
      <c r="AC45" s="25">
        <v>130</v>
      </c>
      <c r="AD45" s="24" t="s">
        <v>48</v>
      </c>
      <c r="AE45" s="25">
        <v>0.07</v>
      </c>
      <c r="AF45" s="25">
        <v>7</v>
      </c>
      <c r="AG45" s="25">
        <f t="shared" si="46"/>
        <v>37.428</v>
      </c>
      <c r="AH45" s="25">
        <f t="shared" si="47"/>
        <v>31.345</v>
      </c>
      <c r="AI45" s="25">
        <v>35</v>
      </c>
      <c r="AJ45" s="52">
        <f t="shared" si="48"/>
        <v>160.602</v>
      </c>
      <c r="AK45" s="60">
        <f t="shared" si="49"/>
        <v>0.674798319327731</v>
      </c>
      <c r="AL45" s="25">
        <v>30</v>
      </c>
      <c r="AM45" s="52">
        <f t="shared" si="50"/>
        <v>159.305</v>
      </c>
      <c r="AN45" s="60">
        <f t="shared" si="51"/>
        <v>0.685182795698925</v>
      </c>
      <c r="AO45" s="25"/>
    </row>
    <row r="46" s="7" customFormat="1" ht="123" customHeight="1" spans="1:41">
      <c r="A46" s="24">
        <v>14</v>
      </c>
      <c r="B46" s="22"/>
      <c r="C46" s="19"/>
      <c r="D46" s="19"/>
      <c r="E46" s="19"/>
      <c r="F46" s="28"/>
      <c r="G46" s="24"/>
      <c r="H46" s="25"/>
      <c r="I46" s="19"/>
      <c r="J46" s="34"/>
      <c r="K46" s="34"/>
      <c r="L46" s="35"/>
      <c r="M46" s="35"/>
      <c r="N46" s="35"/>
      <c r="O46" s="35"/>
      <c r="P46" s="35"/>
      <c r="Q46" s="35"/>
      <c r="R46" s="31"/>
      <c r="S46" s="19"/>
      <c r="T46" s="50">
        <f t="shared" si="43"/>
        <v>41.378</v>
      </c>
      <c r="U46" s="51" t="s">
        <v>46</v>
      </c>
      <c r="V46" s="52">
        <f t="shared" si="44"/>
        <v>33.525</v>
      </c>
      <c r="W46" s="19" t="s">
        <v>208</v>
      </c>
      <c r="X46" s="52">
        <f t="shared" si="42"/>
        <v>0.0791666666666667</v>
      </c>
      <c r="Y46" s="25">
        <v>12.5</v>
      </c>
      <c r="Z46" s="25">
        <v>9.5</v>
      </c>
      <c r="AA46" s="25">
        <v>4</v>
      </c>
      <c r="AB46" s="25">
        <f t="shared" si="45"/>
        <v>167</v>
      </c>
      <c r="AC46" s="25">
        <v>160</v>
      </c>
      <c r="AD46" s="24" t="s">
        <v>48</v>
      </c>
      <c r="AE46" s="25">
        <v>0.07</v>
      </c>
      <c r="AF46" s="25">
        <v>7</v>
      </c>
      <c r="AG46" s="25">
        <f t="shared" si="46"/>
        <v>41.448</v>
      </c>
      <c r="AH46" s="25">
        <f t="shared" si="47"/>
        <v>33.595</v>
      </c>
      <c r="AI46" s="25">
        <v>80</v>
      </c>
      <c r="AJ46" s="52">
        <f t="shared" si="48"/>
        <v>411.192</v>
      </c>
      <c r="AK46" s="60">
        <f t="shared" si="49"/>
        <v>0.755867647058824</v>
      </c>
      <c r="AL46" s="25">
        <v>66</v>
      </c>
      <c r="AM46" s="52">
        <f t="shared" si="50"/>
        <v>385.835</v>
      </c>
      <c r="AN46" s="60">
        <f t="shared" si="51"/>
        <v>0.754320625610948</v>
      </c>
      <c r="AO46" s="25"/>
    </row>
    <row r="47" s="7" customFormat="1" ht="123" customHeight="1" spans="1:41">
      <c r="A47" s="24"/>
      <c r="B47" s="22"/>
      <c r="C47" s="19"/>
      <c r="D47" s="19"/>
      <c r="E47" s="19"/>
      <c r="F47" s="28"/>
      <c r="G47" s="24"/>
      <c r="H47" s="25"/>
      <c r="I47" s="19"/>
      <c r="J47" s="39"/>
      <c r="K47" s="39"/>
      <c r="L47" s="40"/>
      <c r="M47" s="40"/>
      <c r="N47" s="40"/>
      <c r="O47" s="40"/>
      <c r="P47" s="40"/>
      <c r="Q47" s="40"/>
      <c r="R47" s="31"/>
      <c r="S47" s="19"/>
      <c r="T47" s="50">
        <f t="shared" si="43"/>
        <v>41.378</v>
      </c>
      <c r="U47" s="51" t="s">
        <v>46</v>
      </c>
      <c r="V47" s="52">
        <f t="shared" si="44"/>
        <v>33.525</v>
      </c>
      <c r="W47" s="19" t="s">
        <v>208</v>
      </c>
      <c r="X47" s="52">
        <f t="shared" si="42"/>
        <v>0.0791666666666667</v>
      </c>
      <c r="Y47" s="25">
        <v>12.5</v>
      </c>
      <c r="Z47" s="25">
        <v>9.5</v>
      </c>
      <c r="AA47" s="25">
        <v>4</v>
      </c>
      <c r="AB47" s="25">
        <f t="shared" si="45"/>
        <v>167</v>
      </c>
      <c r="AC47" s="25">
        <v>160</v>
      </c>
      <c r="AD47" s="24" t="s">
        <v>48</v>
      </c>
      <c r="AE47" s="25">
        <v>0.07</v>
      </c>
      <c r="AF47" s="25">
        <v>7</v>
      </c>
      <c r="AG47" s="25">
        <f t="shared" si="46"/>
        <v>41.448</v>
      </c>
      <c r="AH47" s="25">
        <f t="shared" si="47"/>
        <v>33.595</v>
      </c>
      <c r="AI47" s="25"/>
      <c r="AJ47" s="52">
        <f t="shared" si="48"/>
        <v>-41.448</v>
      </c>
      <c r="AK47" s="60" t="e">
        <f t="shared" si="49"/>
        <v>#DIV/0!</v>
      </c>
      <c r="AL47" s="25"/>
      <c r="AM47" s="52">
        <f t="shared" si="50"/>
        <v>-33.595</v>
      </c>
      <c r="AN47" s="60" t="e">
        <f t="shared" si="51"/>
        <v>#DIV/0!</v>
      </c>
      <c r="AO47" s="25"/>
    </row>
    <row r="48" s="7" customFormat="1" ht="123" customHeight="1" spans="1:41">
      <c r="A48" s="24"/>
      <c r="B48" s="22"/>
      <c r="C48" s="19"/>
      <c r="D48" s="19"/>
      <c r="E48" s="19"/>
      <c r="F48" s="28"/>
      <c r="G48" s="24"/>
      <c r="H48" s="25"/>
      <c r="I48" s="19"/>
      <c r="J48" s="39"/>
      <c r="K48" s="39"/>
      <c r="L48" s="40"/>
      <c r="M48" s="40"/>
      <c r="N48" s="40"/>
      <c r="O48" s="40"/>
      <c r="P48" s="40"/>
      <c r="Q48" s="40"/>
      <c r="R48" s="31"/>
      <c r="S48" s="19"/>
      <c r="T48" s="50">
        <f t="shared" si="43"/>
        <v>41.378</v>
      </c>
      <c r="U48" s="51" t="s">
        <v>46</v>
      </c>
      <c r="V48" s="52">
        <f t="shared" si="44"/>
        <v>33.525</v>
      </c>
      <c r="W48" s="19" t="s">
        <v>208</v>
      </c>
      <c r="X48" s="52">
        <f t="shared" si="42"/>
        <v>0.0791666666666667</v>
      </c>
      <c r="Y48" s="25">
        <v>12.5</v>
      </c>
      <c r="Z48" s="25">
        <v>9.5</v>
      </c>
      <c r="AA48" s="25">
        <v>4</v>
      </c>
      <c r="AB48" s="25">
        <f t="shared" si="45"/>
        <v>167</v>
      </c>
      <c r="AC48" s="25">
        <v>160</v>
      </c>
      <c r="AD48" s="24" t="s">
        <v>48</v>
      </c>
      <c r="AE48" s="25">
        <v>0.07</v>
      </c>
      <c r="AF48" s="25">
        <v>7</v>
      </c>
      <c r="AG48" s="25">
        <f t="shared" si="46"/>
        <v>41.448</v>
      </c>
      <c r="AH48" s="25">
        <f t="shared" si="47"/>
        <v>33.595</v>
      </c>
      <c r="AI48" s="25"/>
      <c r="AJ48" s="52">
        <f t="shared" si="48"/>
        <v>-41.448</v>
      </c>
      <c r="AK48" s="60" t="e">
        <f t="shared" si="49"/>
        <v>#DIV/0!</v>
      </c>
      <c r="AL48" s="25"/>
      <c r="AM48" s="52">
        <f t="shared" si="50"/>
        <v>-33.595</v>
      </c>
      <c r="AN48" s="60" t="e">
        <f t="shared" si="51"/>
        <v>#DIV/0!</v>
      </c>
      <c r="AO48" s="25"/>
    </row>
    <row r="49" s="7" customFormat="1" ht="123" customHeight="1" spans="1:41">
      <c r="A49" s="24"/>
      <c r="B49" s="22"/>
      <c r="C49" s="19"/>
      <c r="D49" s="19"/>
      <c r="E49" s="19"/>
      <c r="F49" s="28"/>
      <c r="G49" s="24"/>
      <c r="H49" s="25"/>
      <c r="I49" s="19"/>
      <c r="J49" s="36"/>
      <c r="K49" s="36"/>
      <c r="L49" s="37"/>
      <c r="M49" s="37"/>
      <c r="N49" s="37"/>
      <c r="O49" s="37"/>
      <c r="P49" s="37"/>
      <c r="Q49" s="37"/>
      <c r="R49" s="31"/>
      <c r="S49" s="19"/>
      <c r="T49" s="50">
        <f t="shared" si="43"/>
        <v>41.378</v>
      </c>
      <c r="U49" s="51" t="s">
        <v>46</v>
      </c>
      <c r="V49" s="52">
        <f t="shared" si="44"/>
        <v>33.525</v>
      </c>
      <c r="W49" s="19" t="s">
        <v>208</v>
      </c>
      <c r="X49" s="52">
        <f t="shared" si="42"/>
        <v>0.0791666666666667</v>
      </c>
      <c r="Y49" s="25">
        <v>12.5</v>
      </c>
      <c r="Z49" s="25">
        <v>9.5</v>
      </c>
      <c r="AA49" s="25">
        <v>4</v>
      </c>
      <c r="AB49" s="25">
        <f t="shared" si="45"/>
        <v>167</v>
      </c>
      <c r="AC49" s="25">
        <v>160</v>
      </c>
      <c r="AD49" s="24" t="s">
        <v>48</v>
      </c>
      <c r="AE49" s="25">
        <v>0.07</v>
      </c>
      <c r="AF49" s="25">
        <v>7</v>
      </c>
      <c r="AG49" s="25">
        <f t="shared" si="46"/>
        <v>41.448</v>
      </c>
      <c r="AH49" s="25">
        <f t="shared" si="47"/>
        <v>33.595</v>
      </c>
      <c r="AI49" s="25"/>
      <c r="AJ49" s="52">
        <f t="shared" si="48"/>
        <v>-41.448</v>
      </c>
      <c r="AK49" s="60" t="e">
        <f t="shared" si="49"/>
        <v>#DIV/0!</v>
      </c>
      <c r="AL49" s="25"/>
      <c r="AM49" s="52">
        <f t="shared" si="50"/>
        <v>-33.595</v>
      </c>
      <c r="AN49" s="60" t="e">
        <f t="shared" si="51"/>
        <v>#DIV/0!</v>
      </c>
      <c r="AO49" s="25"/>
    </row>
    <row r="50" s="7" customFormat="1" ht="123" customHeight="1" spans="1:41">
      <c r="A50" s="21">
        <v>15</v>
      </c>
      <c r="B50" s="22"/>
      <c r="C50" s="19"/>
      <c r="D50" s="19"/>
      <c r="E50" s="19"/>
      <c r="F50" s="23"/>
      <c r="G50" s="24"/>
      <c r="H50" s="25"/>
      <c r="I50" s="19"/>
      <c r="J50" s="47"/>
      <c r="K50" s="47"/>
      <c r="L50" s="48"/>
      <c r="M50" s="48"/>
      <c r="N50" s="48"/>
      <c r="O50" s="48"/>
      <c r="P50" s="48"/>
      <c r="Q50" s="48"/>
      <c r="R50" s="38"/>
      <c r="S50" s="38"/>
      <c r="T50" s="50">
        <f t="shared" si="43"/>
        <v>23.69</v>
      </c>
      <c r="U50" s="51" t="s">
        <v>46</v>
      </c>
      <c r="V50" s="52">
        <f t="shared" si="44"/>
        <v>23.625</v>
      </c>
      <c r="W50" s="19" t="s">
        <v>208</v>
      </c>
      <c r="X50" s="52">
        <f t="shared" si="42"/>
        <v>0.0274166666666667</v>
      </c>
      <c r="Y50" s="25">
        <v>9.4</v>
      </c>
      <c r="Z50" s="25">
        <v>7</v>
      </c>
      <c r="AA50" s="25">
        <v>2.5</v>
      </c>
      <c r="AB50" s="25">
        <f t="shared" si="45"/>
        <v>35</v>
      </c>
      <c r="AC50" s="25">
        <v>28</v>
      </c>
      <c r="AD50" s="24" t="s">
        <v>48</v>
      </c>
      <c r="AE50" s="25">
        <v>0.07</v>
      </c>
      <c r="AF50" s="25">
        <v>7</v>
      </c>
      <c r="AG50" s="25">
        <f t="shared" si="46"/>
        <v>23.76</v>
      </c>
      <c r="AH50" s="25">
        <f t="shared" si="47"/>
        <v>23.695</v>
      </c>
      <c r="AI50" s="25">
        <v>15</v>
      </c>
      <c r="AJ50" s="52">
        <f t="shared" si="48"/>
        <v>61.11</v>
      </c>
      <c r="AK50" s="60">
        <f t="shared" si="49"/>
        <v>0.599117647058823</v>
      </c>
      <c r="AL50" s="25"/>
      <c r="AM50" s="52">
        <f t="shared" si="50"/>
        <v>-23.695</v>
      </c>
      <c r="AN50" s="60" t="e">
        <f t="shared" si="51"/>
        <v>#DIV/0!</v>
      </c>
      <c r="AO50" s="25"/>
    </row>
    <row r="51" s="7" customFormat="1" ht="123" customHeight="1" spans="1:41">
      <c r="A51" s="27"/>
      <c r="B51" s="22"/>
      <c r="C51" s="19"/>
      <c r="D51" s="19"/>
      <c r="E51" s="19"/>
      <c r="F51" s="23"/>
      <c r="G51" s="24"/>
      <c r="H51" s="25"/>
      <c r="I51" s="19"/>
      <c r="J51" s="47"/>
      <c r="K51" s="47"/>
      <c r="L51" s="48"/>
      <c r="M51" s="48"/>
      <c r="N51" s="48"/>
      <c r="O51" s="48"/>
      <c r="P51" s="48"/>
      <c r="Q51" s="48"/>
      <c r="R51" s="19"/>
      <c r="S51" s="19"/>
      <c r="T51" s="50">
        <f t="shared" si="43"/>
        <v>25.03</v>
      </c>
      <c r="U51" s="51" t="s">
        <v>46</v>
      </c>
      <c r="V51" s="52">
        <f t="shared" si="44"/>
        <v>24.375</v>
      </c>
      <c r="W51" s="19" t="s">
        <v>209</v>
      </c>
      <c r="X51" s="52">
        <f t="shared" si="42"/>
        <v>0.0274166666666667</v>
      </c>
      <c r="Y51" s="25">
        <v>9.4</v>
      </c>
      <c r="Z51" s="25">
        <v>7</v>
      </c>
      <c r="AA51" s="25">
        <v>2.5</v>
      </c>
      <c r="AB51" s="25">
        <f t="shared" si="45"/>
        <v>45</v>
      </c>
      <c r="AC51" s="25">
        <v>38</v>
      </c>
      <c r="AD51" s="24" t="s">
        <v>48</v>
      </c>
      <c r="AE51" s="25">
        <v>0.07</v>
      </c>
      <c r="AF51" s="25">
        <v>7</v>
      </c>
      <c r="AG51" s="25">
        <f t="shared" si="46"/>
        <v>25.1</v>
      </c>
      <c r="AH51" s="25">
        <f t="shared" si="47"/>
        <v>24.445</v>
      </c>
      <c r="AI51" s="25">
        <v>22</v>
      </c>
      <c r="AJ51" s="52">
        <f t="shared" si="48"/>
        <v>99.376</v>
      </c>
      <c r="AK51" s="60">
        <f t="shared" si="49"/>
        <v>0.66427807486631</v>
      </c>
      <c r="AL51" s="25">
        <v>20</v>
      </c>
      <c r="AM51" s="52">
        <f t="shared" si="50"/>
        <v>102.655</v>
      </c>
      <c r="AN51" s="60">
        <f t="shared" si="51"/>
        <v>0.662290322580645</v>
      </c>
      <c r="AO51" s="25"/>
    </row>
    <row r="52" s="7" customFormat="1" ht="123" customHeight="1" spans="1:41">
      <c r="A52" s="27"/>
      <c r="B52" s="22"/>
      <c r="C52" s="19"/>
      <c r="D52" s="19"/>
      <c r="E52" s="19"/>
      <c r="F52" s="23"/>
      <c r="G52" s="24"/>
      <c r="H52" s="25"/>
      <c r="I52" s="19"/>
      <c r="J52" s="47"/>
      <c r="K52" s="47"/>
      <c r="L52" s="48"/>
      <c r="M52" s="48"/>
      <c r="N52" s="48"/>
      <c r="O52" s="48"/>
      <c r="P52" s="48"/>
      <c r="Q52" s="48"/>
      <c r="R52" s="31"/>
      <c r="S52" s="19"/>
      <c r="T52" s="50">
        <f t="shared" si="43"/>
        <v>23.69</v>
      </c>
      <c r="U52" s="51" t="s">
        <v>46</v>
      </c>
      <c r="V52" s="52">
        <f t="shared" si="44"/>
        <v>23.625</v>
      </c>
      <c r="W52" s="19" t="s">
        <v>210</v>
      </c>
      <c r="X52" s="52">
        <f t="shared" si="42"/>
        <v>0.0274166666666667</v>
      </c>
      <c r="Y52" s="25">
        <v>9.4</v>
      </c>
      <c r="Z52" s="25">
        <v>7</v>
      </c>
      <c r="AA52" s="25">
        <v>2.5</v>
      </c>
      <c r="AB52" s="25">
        <f t="shared" si="45"/>
        <v>35</v>
      </c>
      <c r="AC52" s="25">
        <v>28</v>
      </c>
      <c r="AD52" s="24" t="s">
        <v>48</v>
      </c>
      <c r="AE52" s="25">
        <v>0.07</v>
      </c>
      <c r="AF52" s="25">
        <v>7</v>
      </c>
      <c r="AG52" s="25">
        <f t="shared" si="46"/>
        <v>23.76</v>
      </c>
      <c r="AH52" s="25">
        <f t="shared" si="47"/>
        <v>23.695</v>
      </c>
      <c r="AI52" s="25">
        <v>85.99</v>
      </c>
      <c r="AJ52" s="52">
        <f t="shared" si="48"/>
        <v>462.77142</v>
      </c>
      <c r="AK52" s="60">
        <f t="shared" si="49"/>
        <v>0.791424823679908</v>
      </c>
      <c r="AL52" s="25">
        <v>55.99</v>
      </c>
      <c r="AM52" s="52">
        <f t="shared" si="50"/>
        <v>332.12145</v>
      </c>
      <c r="AN52" s="60">
        <f t="shared" si="51"/>
        <v>0.765393474641209</v>
      </c>
      <c r="AO52" s="25"/>
    </row>
    <row r="53" s="7" customFormat="1" ht="123" customHeight="1" spans="1:41">
      <c r="A53" s="27"/>
      <c r="B53" s="22"/>
      <c r="C53" s="19"/>
      <c r="D53" s="19"/>
      <c r="E53" s="19"/>
      <c r="F53" s="23"/>
      <c r="G53" s="24"/>
      <c r="H53" s="25"/>
      <c r="I53" s="19"/>
      <c r="J53" s="47"/>
      <c r="K53" s="47"/>
      <c r="L53" s="48"/>
      <c r="M53" s="48"/>
      <c r="N53" s="48"/>
      <c r="O53" s="48"/>
      <c r="P53" s="48"/>
      <c r="Q53" s="48"/>
      <c r="R53" s="31"/>
      <c r="S53" s="31"/>
      <c r="T53" s="50">
        <f t="shared" si="43"/>
        <v>25.03</v>
      </c>
      <c r="U53" s="51" t="s">
        <v>46</v>
      </c>
      <c r="V53" s="52">
        <f t="shared" si="44"/>
        <v>24.375</v>
      </c>
      <c r="W53" s="19" t="s">
        <v>211</v>
      </c>
      <c r="X53" s="52">
        <f t="shared" si="42"/>
        <v>0.0274166666666667</v>
      </c>
      <c r="Y53" s="25">
        <v>9.4</v>
      </c>
      <c r="Z53" s="25">
        <v>7</v>
      </c>
      <c r="AA53" s="25">
        <v>2.5</v>
      </c>
      <c r="AB53" s="25">
        <f t="shared" si="45"/>
        <v>45</v>
      </c>
      <c r="AC53" s="25">
        <v>38</v>
      </c>
      <c r="AD53" s="24" t="s">
        <v>48</v>
      </c>
      <c r="AE53" s="25">
        <v>0.07</v>
      </c>
      <c r="AF53" s="25">
        <v>7</v>
      </c>
      <c r="AG53" s="25">
        <f t="shared" si="46"/>
        <v>25.1</v>
      </c>
      <c r="AH53" s="25">
        <f t="shared" si="47"/>
        <v>24.445</v>
      </c>
      <c r="AI53" s="25">
        <v>25.99</v>
      </c>
      <c r="AJ53" s="52">
        <f t="shared" si="48"/>
        <v>121.95142</v>
      </c>
      <c r="AK53" s="60">
        <f t="shared" si="49"/>
        <v>0.690035873526017</v>
      </c>
      <c r="AL53" s="25">
        <v>20.99</v>
      </c>
      <c r="AM53" s="52">
        <f t="shared" si="50"/>
        <v>108.94645</v>
      </c>
      <c r="AN53" s="60">
        <f t="shared" si="51"/>
        <v>0.66972874948132</v>
      </c>
      <c r="AO53" s="25"/>
    </row>
    <row r="54" s="7" customFormat="1" ht="123" customHeight="1" spans="1:41">
      <c r="A54" s="27"/>
      <c r="B54" s="22"/>
      <c r="C54" s="19"/>
      <c r="D54" s="19"/>
      <c r="E54" s="19"/>
      <c r="F54" s="23"/>
      <c r="G54" s="24"/>
      <c r="H54" s="25"/>
      <c r="I54" s="19"/>
      <c r="J54" s="47"/>
      <c r="K54" s="47"/>
      <c r="L54" s="48"/>
      <c r="M54" s="48"/>
      <c r="N54" s="48"/>
      <c r="O54" s="48"/>
      <c r="P54" s="48"/>
      <c r="Q54" s="48"/>
      <c r="R54" s="38"/>
      <c r="S54" s="38"/>
      <c r="T54" s="50">
        <f t="shared" si="43"/>
        <v>23.69</v>
      </c>
      <c r="U54" s="51" t="s">
        <v>46</v>
      </c>
      <c r="V54" s="52">
        <f t="shared" si="44"/>
        <v>23.625</v>
      </c>
      <c r="W54" s="19" t="s">
        <v>212</v>
      </c>
      <c r="X54" s="52">
        <f t="shared" si="42"/>
        <v>0.0274166666666667</v>
      </c>
      <c r="Y54" s="25">
        <v>9.4</v>
      </c>
      <c r="Z54" s="25">
        <v>7</v>
      </c>
      <c r="AA54" s="25">
        <v>2.5</v>
      </c>
      <c r="AB54" s="25">
        <f t="shared" si="45"/>
        <v>35</v>
      </c>
      <c r="AC54" s="25">
        <v>28</v>
      </c>
      <c r="AD54" s="24" t="s">
        <v>48</v>
      </c>
      <c r="AE54" s="25">
        <v>0.07</v>
      </c>
      <c r="AF54" s="25">
        <v>7</v>
      </c>
      <c r="AG54" s="25">
        <f t="shared" si="46"/>
        <v>23.76</v>
      </c>
      <c r="AH54" s="25">
        <f t="shared" si="47"/>
        <v>23.695</v>
      </c>
      <c r="AI54" s="25">
        <v>55.99</v>
      </c>
      <c r="AJ54" s="52">
        <f t="shared" si="48"/>
        <v>293.03142</v>
      </c>
      <c r="AK54" s="60">
        <f t="shared" si="49"/>
        <v>0.769652721599445</v>
      </c>
      <c r="AL54" s="25">
        <v>35.99</v>
      </c>
      <c r="AM54" s="52">
        <f t="shared" si="50"/>
        <v>205.02145</v>
      </c>
      <c r="AN54" s="60">
        <f t="shared" si="51"/>
        <v>0.735048086834156</v>
      </c>
      <c r="AO54" s="25"/>
    </row>
    <row r="55" s="7" customFormat="1" ht="123" customHeight="1" spans="1:41">
      <c r="A55" s="27"/>
      <c r="B55" s="22"/>
      <c r="C55" s="19"/>
      <c r="D55" s="19"/>
      <c r="E55" s="19"/>
      <c r="F55" s="23"/>
      <c r="G55" s="24"/>
      <c r="H55" s="25"/>
      <c r="I55" s="19"/>
      <c r="J55" s="47"/>
      <c r="K55" s="47"/>
      <c r="L55" s="48"/>
      <c r="M55" s="48"/>
      <c r="N55" s="48"/>
      <c r="O55" s="48"/>
      <c r="P55" s="48"/>
      <c r="Q55" s="48"/>
      <c r="R55" s="31"/>
      <c r="S55" s="31"/>
      <c r="T55" s="50">
        <f t="shared" si="43"/>
        <v>25.03</v>
      </c>
      <c r="U55" s="51" t="s">
        <v>46</v>
      </c>
      <c r="V55" s="52">
        <f t="shared" si="44"/>
        <v>24.375</v>
      </c>
      <c r="W55" s="19" t="s">
        <v>211</v>
      </c>
      <c r="X55" s="52">
        <f t="shared" si="42"/>
        <v>0.0274166666666667</v>
      </c>
      <c r="Y55" s="25">
        <v>9.4</v>
      </c>
      <c r="Z55" s="25">
        <v>7</v>
      </c>
      <c r="AA55" s="25">
        <v>2.5</v>
      </c>
      <c r="AB55" s="25">
        <f t="shared" si="45"/>
        <v>45</v>
      </c>
      <c r="AC55" s="25">
        <v>38</v>
      </c>
      <c r="AD55" s="24" t="s">
        <v>48</v>
      </c>
      <c r="AE55" s="25">
        <v>0.07</v>
      </c>
      <c r="AF55" s="25">
        <v>7</v>
      </c>
      <c r="AG55" s="25">
        <f t="shared" si="46"/>
        <v>25.1</v>
      </c>
      <c r="AH55" s="25">
        <f t="shared" si="47"/>
        <v>24.445</v>
      </c>
      <c r="AI55" s="25">
        <v>23.99</v>
      </c>
      <c r="AJ55" s="52">
        <f t="shared" si="48"/>
        <v>110.63542</v>
      </c>
      <c r="AK55" s="60">
        <f t="shared" si="49"/>
        <v>0.678195694284383</v>
      </c>
      <c r="AL55" s="25">
        <v>18.99</v>
      </c>
      <c r="AM55" s="52">
        <f t="shared" si="50"/>
        <v>96.23645</v>
      </c>
      <c r="AN55" s="60">
        <f t="shared" si="51"/>
        <v>0.653902393449863</v>
      </c>
      <c r="AO55" s="25"/>
    </row>
    <row r="56" s="7" customFormat="1" ht="123" customHeight="1" spans="1:41">
      <c r="A56" s="26"/>
      <c r="B56" s="22"/>
      <c r="C56" s="19"/>
      <c r="D56" s="19"/>
      <c r="E56" s="19"/>
      <c r="F56" s="23"/>
      <c r="G56" s="24"/>
      <c r="H56" s="25"/>
      <c r="I56" s="19"/>
      <c r="J56" s="47"/>
      <c r="K56" s="47"/>
      <c r="L56" s="48"/>
      <c r="M56" s="48"/>
      <c r="N56" s="48"/>
      <c r="O56" s="48"/>
      <c r="P56" s="48"/>
      <c r="Q56" s="48"/>
      <c r="R56" s="38"/>
      <c r="S56" s="38"/>
      <c r="T56" s="50">
        <f t="shared" si="43"/>
        <v>25.03</v>
      </c>
      <c r="U56" s="51" t="s">
        <v>46</v>
      </c>
      <c r="V56" s="52">
        <f t="shared" si="44"/>
        <v>24.375</v>
      </c>
      <c r="W56" s="19" t="s">
        <v>213</v>
      </c>
      <c r="X56" s="52">
        <f t="shared" si="42"/>
        <v>0.0274166666666667</v>
      </c>
      <c r="Y56" s="25">
        <v>9.4</v>
      </c>
      <c r="Z56" s="25">
        <v>7</v>
      </c>
      <c r="AA56" s="25">
        <v>2.5</v>
      </c>
      <c r="AB56" s="25">
        <f t="shared" si="45"/>
        <v>45</v>
      </c>
      <c r="AC56" s="25">
        <v>38</v>
      </c>
      <c r="AD56" s="24" t="s">
        <v>48</v>
      </c>
      <c r="AE56" s="25">
        <v>0.07</v>
      </c>
      <c r="AF56" s="25">
        <v>7</v>
      </c>
      <c r="AG56" s="25">
        <f t="shared" si="46"/>
        <v>25.1</v>
      </c>
      <c r="AH56" s="25">
        <f t="shared" si="47"/>
        <v>24.445</v>
      </c>
      <c r="AI56" s="25">
        <v>50</v>
      </c>
      <c r="AJ56" s="52">
        <f t="shared" si="48"/>
        <v>257.8</v>
      </c>
      <c r="AK56" s="60">
        <f t="shared" si="49"/>
        <v>0.758235294117647</v>
      </c>
      <c r="AL56" s="25">
        <v>35</v>
      </c>
      <c r="AM56" s="52">
        <f t="shared" si="50"/>
        <v>197.98</v>
      </c>
      <c r="AN56" s="60">
        <f t="shared" si="51"/>
        <v>0.729880184331797</v>
      </c>
      <c r="AO56" s="25"/>
    </row>
    <row r="57" s="7" customFormat="1" ht="123" customHeight="1" spans="1:41">
      <c r="A57" s="24"/>
      <c r="B57" s="22"/>
      <c r="C57" s="19"/>
      <c r="D57" s="19"/>
      <c r="E57" s="19"/>
      <c r="F57" s="31"/>
      <c r="G57" s="26"/>
      <c r="H57" s="32"/>
      <c r="I57" s="45"/>
      <c r="J57" s="19"/>
      <c r="K57" s="19"/>
      <c r="L57" s="19"/>
      <c r="M57" s="19"/>
      <c r="N57" s="19"/>
      <c r="O57" s="19"/>
      <c r="P57" s="19"/>
      <c r="Q57" s="19"/>
      <c r="R57" s="31"/>
      <c r="S57" s="31"/>
      <c r="T57" s="50">
        <f t="shared" si="43"/>
        <v>120.304</v>
      </c>
      <c r="U57" s="51" t="s">
        <v>46</v>
      </c>
      <c r="V57" s="52">
        <f t="shared" si="44"/>
        <v>77.7</v>
      </c>
      <c r="W57" s="19" t="s">
        <v>214</v>
      </c>
      <c r="X57" s="52">
        <f t="shared" si="42"/>
        <v>0.243833333333333</v>
      </c>
      <c r="Y57" s="25">
        <v>22</v>
      </c>
      <c r="Z57" s="25">
        <v>9.5</v>
      </c>
      <c r="AA57" s="25">
        <v>7</v>
      </c>
      <c r="AB57" s="25">
        <f t="shared" si="45"/>
        <v>756</v>
      </c>
      <c r="AC57" s="25">
        <v>749</v>
      </c>
      <c r="AD57" s="24" t="s">
        <v>48</v>
      </c>
      <c r="AE57" s="25">
        <v>0.07</v>
      </c>
      <c r="AF57" s="25">
        <v>7</v>
      </c>
      <c r="AG57" s="25">
        <f t="shared" si="46"/>
        <v>120.374</v>
      </c>
      <c r="AH57" s="25">
        <f t="shared" si="47"/>
        <v>77.77</v>
      </c>
      <c r="AI57" s="25">
        <v>50</v>
      </c>
      <c r="AJ57" s="52">
        <f t="shared" si="48"/>
        <v>162.526</v>
      </c>
      <c r="AK57" s="60">
        <f t="shared" si="49"/>
        <v>0.478017647058823</v>
      </c>
      <c r="AL57" s="25">
        <v>35</v>
      </c>
      <c r="AM57" s="52">
        <f t="shared" si="50"/>
        <v>144.655</v>
      </c>
      <c r="AN57" s="60">
        <f t="shared" si="51"/>
        <v>0.533290322580645</v>
      </c>
      <c r="AO57" s="25"/>
    </row>
    <row r="58" s="7" customFormat="1" ht="123" customHeight="1" spans="1:41">
      <c r="A58" s="24"/>
      <c r="B58" s="22"/>
      <c r="C58" s="19"/>
      <c r="D58" s="19"/>
      <c r="E58" s="19"/>
      <c r="F58" s="23"/>
      <c r="G58" s="24"/>
      <c r="H58" s="25"/>
      <c r="I58" s="19"/>
      <c r="J58" s="31"/>
      <c r="K58" s="31"/>
      <c r="L58" s="31"/>
      <c r="M58" s="31"/>
      <c r="N58" s="31"/>
      <c r="O58" s="31"/>
      <c r="P58" s="31"/>
      <c r="Q58" s="31"/>
      <c r="R58" s="31"/>
      <c r="S58" s="31"/>
      <c r="T58" s="50">
        <f t="shared" si="43"/>
        <v>50.758</v>
      </c>
      <c r="U58" s="51" t="s">
        <v>46</v>
      </c>
      <c r="V58" s="52">
        <f t="shared" si="44"/>
        <v>38.775</v>
      </c>
      <c r="W58" s="19" t="s">
        <v>207</v>
      </c>
      <c r="X58" s="52">
        <f t="shared" si="42"/>
        <v>0.243833333333333</v>
      </c>
      <c r="Y58" s="25">
        <v>22</v>
      </c>
      <c r="Z58" s="25">
        <v>9.5</v>
      </c>
      <c r="AA58" s="25">
        <v>7</v>
      </c>
      <c r="AB58" s="25">
        <f t="shared" si="45"/>
        <v>237</v>
      </c>
      <c r="AC58" s="25">
        <v>230</v>
      </c>
      <c r="AD58" s="24" t="s">
        <v>48</v>
      </c>
      <c r="AE58" s="25">
        <v>0.07</v>
      </c>
      <c r="AF58" s="25">
        <v>7</v>
      </c>
      <c r="AG58" s="25">
        <f t="shared" si="46"/>
        <v>50.828</v>
      </c>
      <c r="AH58" s="25">
        <f t="shared" si="47"/>
        <v>38.845</v>
      </c>
      <c r="AI58" s="25">
        <v>28.99</v>
      </c>
      <c r="AJ58" s="52">
        <f t="shared" si="48"/>
        <v>113.19742</v>
      </c>
      <c r="AK58" s="60">
        <f t="shared" si="49"/>
        <v>0.574221435383398</v>
      </c>
      <c r="AL58" s="25">
        <v>20.99</v>
      </c>
      <c r="AM58" s="52">
        <f t="shared" si="50"/>
        <v>94.54645</v>
      </c>
      <c r="AN58" s="60">
        <f t="shared" si="51"/>
        <v>0.5812073337534</v>
      </c>
      <c r="AO58" s="25"/>
    </row>
    <row r="59" s="7" customFormat="1" ht="123" customHeight="1" spans="1:41">
      <c r="A59" s="24"/>
      <c r="B59" s="22"/>
      <c r="C59" s="19"/>
      <c r="D59" s="19"/>
      <c r="E59" s="19"/>
      <c r="F59" s="23"/>
      <c r="G59" s="24"/>
      <c r="H59" s="25"/>
      <c r="I59" s="19"/>
      <c r="J59" s="19"/>
      <c r="K59" s="19"/>
      <c r="L59" s="19"/>
      <c r="M59" s="19"/>
      <c r="N59" s="19"/>
      <c r="O59" s="19"/>
      <c r="P59" s="19"/>
      <c r="Q59" s="19"/>
      <c r="R59" s="31"/>
      <c r="S59" s="31"/>
      <c r="T59" s="50">
        <f t="shared" si="43"/>
        <v>60.808</v>
      </c>
      <c r="U59" s="51" t="s">
        <v>46</v>
      </c>
      <c r="V59" s="52">
        <f t="shared" si="44"/>
        <v>44.4</v>
      </c>
      <c r="W59" s="19" t="s">
        <v>206</v>
      </c>
      <c r="X59" s="52">
        <f t="shared" si="42"/>
        <v>0.243833333333333</v>
      </c>
      <c r="Y59" s="25">
        <v>22</v>
      </c>
      <c r="Z59" s="25">
        <v>9.5</v>
      </c>
      <c r="AA59" s="25">
        <v>7</v>
      </c>
      <c r="AB59" s="25">
        <f t="shared" si="45"/>
        <v>312</v>
      </c>
      <c r="AC59" s="25">
        <v>305</v>
      </c>
      <c r="AD59" s="24" t="s">
        <v>48</v>
      </c>
      <c r="AE59" s="25">
        <v>0.07</v>
      </c>
      <c r="AF59" s="25">
        <v>7</v>
      </c>
      <c r="AG59" s="25">
        <f t="shared" si="46"/>
        <v>60.878</v>
      </c>
      <c r="AH59" s="25">
        <f t="shared" si="47"/>
        <v>44.47</v>
      </c>
      <c r="AI59" s="61">
        <v>30.99</v>
      </c>
      <c r="AJ59" s="52">
        <f t="shared" si="48"/>
        <v>114.46342</v>
      </c>
      <c r="AK59" s="60">
        <f t="shared" si="49"/>
        <v>0.543170567355693</v>
      </c>
      <c r="AL59" s="25">
        <v>25.99</v>
      </c>
      <c r="AM59" s="52">
        <f t="shared" si="50"/>
        <v>120.69645</v>
      </c>
      <c r="AN59" s="60">
        <f t="shared" si="51"/>
        <v>0.599220295647209</v>
      </c>
      <c r="AO59" s="25"/>
    </row>
    <row r="60" s="7" customFormat="1" ht="123" customHeight="1" spans="1:41">
      <c r="A60" s="24">
        <v>12</v>
      </c>
      <c r="B60" s="22"/>
      <c r="C60" s="19"/>
      <c r="D60" s="19"/>
      <c r="E60" s="19"/>
      <c r="F60" s="28"/>
      <c r="G60" s="24"/>
      <c r="H60" s="25"/>
      <c r="I60" s="19"/>
      <c r="J60" s="47"/>
      <c r="K60" s="47"/>
      <c r="L60" s="48"/>
      <c r="M60" s="48"/>
      <c r="N60" s="48"/>
      <c r="O60" s="48"/>
      <c r="P60" s="48"/>
      <c r="Q60" s="48"/>
      <c r="R60" s="31"/>
      <c r="S60" s="38"/>
      <c r="T60" s="50">
        <f t="shared" si="43"/>
        <v>71.26</v>
      </c>
      <c r="U60" s="51" t="s">
        <v>46</v>
      </c>
      <c r="V60" s="52">
        <f t="shared" si="44"/>
        <v>50.25</v>
      </c>
      <c r="W60" s="19" t="s">
        <v>215</v>
      </c>
      <c r="X60" s="52">
        <f t="shared" si="42"/>
        <v>0.306666666666667</v>
      </c>
      <c r="Y60" s="25">
        <v>23</v>
      </c>
      <c r="Z60" s="25">
        <v>10</v>
      </c>
      <c r="AA60" s="25">
        <v>8</v>
      </c>
      <c r="AB60" s="25">
        <f t="shared" si="45"/>
        <v>390</v>
      </c>
      <c r="AC60" s="25">
        <v>383</v>
      </c>
      <c r="AD60" s="24" t="s">
        <v>48</v>
      </c>
      <c r="AE60" s="25">
        <v>0.07</v>
      </c>
      <c r="AF60" s="25">
        <v>7</v>
      </c>
      <c r="AG60" s="25">
        <f t="shared" si="46"/>
        <v>71.33</v>
      </c>
      <c r="AH60" s="25">
        <f t="shared" si="47"/>
        <v>50.32</v>
      </c>
      <c r="AI60" s="25">
        <v>35</v>
      </c>
      <c r="AJ60" s="52">
        <f t="shared" si="48"/>
        <v>126.7</v>
      </c>
      <c r="AK60" s="60">
        <f t="shared" si="49"/>
        <v>0.532352941176471</v>
      </c>
      <c r="AL60" s="25">
        <v>26</v>
      </c>
      <c r="AM60" s="52">
        <f t="shared" si="50"/>
        <v>114.91</v>
      </c>
      <c r="AN60" s="60">
        <f t="shared" si="51"/>
        <v>0.570272952853598</v>
      </c>
      <c r="AO60" s="25"/>
    </row>
    <row r="61" s="7" customFormat="1" ht="123" customHeight="1" spans="1:41">
      <c r="A61" s="24"/>
      <c r="B61" s="22"/>
      <c r="C61" s="19"/>
      <c r="D61" s="19"/>
      <c r="E61" s="19"/>
      <c r="F61" s="31"/>
      <c r="G61" s="24"/>
      <c r="H61" s="25"/>
      <c r="I61" s="19"/>
      <c r="J61" s="19"/>
      <c r="K61" s="19"/>
      <c r="L61" s="19"/>
      <c r="M61" s="19"/>
      <c r="N61" s="19"/>
      <c r="O61" s="19"/>
      <c r="P61" s="19"/>
      <c r="Q61" s="19"/>
      <c r="R61" s="38"/>
      <c r="S61" s="31"/>
      <c r="T61" s="50">
        <f t="shared" ref="T53:T70" si="52">AB61/1000*134+19</f>
        <v>120.304</v>
      </c>
      <c r="U61" s="51" t="s">
        <v>46</v>
      </c>
      <c r="V61" s="52">
        <f t="shared" ref="V53:V70" si="53">AB61/1000*75+21</f>
        <v>77.7</v>
      </c>
      <c r="W61" s="19" t="s">
        <v>216</v>
      </c>
      <c r="X61" s="52">
        <f t="shared" si="42"/>
        <v>0.243833333333333</v>
      </c>
      <c r="Y61" s="25">
        <v>22</v>
      </c>
      <c r="Z61" s="25">
        <v>9.5</v>
      </c>
      <c r="AA61" s="25">
        <v>7</v>
      </c>
      <c r="AB61" s="25">
        <f t="shared" ref="AB53:AB70" si="54">AC61+AF61</f>
        <v>756</v>
      </c>
      <c r="AC61" s="25">
        <v>749</v>
      </c>
      <c r="AD61" s="24" t="s">
        <v>48</v>
      </c>
      <c r="AE61" s="25">
        <v>0.07</v>
      </c>
      <c r="AF61" s="25">
        <v>7</v>
      </c>
      <c r="AG61" s="25">
        <f t="shared" ref="AG59:AG70" si="55">G61+T61+AE61</f>
        <v>120.374</v>
      </c>
      <c r="AH61" s="25">
        <f t="shared" ref="AH59:AH70" si="56">G61+V61+AE61</f>
        <v>77.77</v>
      </c>
      <c r="AI61" s="25">
        <v>50</v>
      </c>
      <c r="AJ61" s="52">
        <f t="shared" ref="AJ51:AJ70" si="57">AI61*6.9*0.82-AG61</f>
        <v>162.526</v>
      </c>
      <c r="AK61" s="60">
        <f t="shared" ref="AK51:AK70" si="58">AJ61/(AI61*6.8)</f>
        <v>0.478017647058823</v>
      </c>
      <c r="AL61" s="25">
        <v>35</v>
      </c>
      <c r="AM61" s="52">
        <f t="shared" ref="AM53:AM70" si="59">AL61*7.75*0.82-AH61</f>
        <v>144.655</v>
      </c>
      <c r="AN61" s="60">
        <f t="shared" ref="AN53:AN70" si="60">AM61/(AL61*7.75)</f>
        <v>0.533290322580645</v>
      </c>
      <c r="AO61" s="25"/>
    </row>
    <row r="62" s="7" customFormat="1" ht="123" customHeight="1" spans="1:41">
      <c r="A62" s="24">
        <v>15</v>
      </c>
      <c r="B62" s="22"/>
      <c r="C62" s="19"/>
      <c r="D62" s="19"/>
      <c r="E62" s="19"/>
      <c r="F62" s="23"/>
      <c r="G62" s="24"/>
      <c r="H62" s="25"/>
      <c r="I62" s="19"/>
      <c r="J62" s="34"/>
      <c r="K62" s="34"/>
      <c r="L62" s="35"/>
      <c r="M62" s="35"/>
      <c r="N62" s="35"/>
      <c r="O62" s="35"/>
      <c r="P62" s="35"/>
      <c r="Q62" s="35"/>
      <c r="R62" s="31"/>
      <c r="S62" s="19"/>
      <c r="T62" s="50">
        <f t="shared" si="52"/>
        <v>149.114</v>
      </c>
      <c r="U62" s="51" t="s">
        <v>46</v>
      </c>
      <c r="V62" s="52">
        <f t="shared" si="53"/>
        <v>93.825</v>
      </c>
      <c r="W62" s="19" t="s">
        <v>217</v>
      </c>
      <c r="X62" s="52">
        <f t="shared" si="42"/>
        <v>0.243833333333333</v>
      </c>
      <c r="Y62" s="25">
        <v>22</v>
      </c>
      <c r="Z62" s="25">
        <v>9.5</v>
      </c>
      <c r="AA62" s="25">
        <v>7</v>
      </c>
      <c r="AB62" s="25">
        <f t="shared" si="54"/>
        <v>971</v>
      </c>
      <c r="AC62" s="25">
        <v>964</v>
      </c>
      <c r="AD62" s="24" t="s">
        <v>48</v>
      </c>
      <c r="AE62" s="25">
        <v>0.07</v>
      </c>
      <c r="AF62" s="25">
        <v>7</v>
      </c>
      <c r="AG62" s="25">
        <f t="shared" si="55"/>
        <v>149.184</v>
      </c>
      <c r="AH62" s="25">
        <f t="shared" si="56"/>
        <v>93.895</v>
      </c>
      <c r="AI62" s="25">
        <v>55.99</v>
      </c>
      <c r="AJ62" s="52">
        <f t="shared" si="57"/>
        <v>167.60742</v>
      </c>
      <c r="AK62" s="60">
        <f t="shared" si="58"/>
        <v>0.440224147169137</v>
      </c>
      <c r="AL62" s="25">
        <v>38.99</v>
      </c>
      <c r="AM62" s="52">
        <f t="shared" si="59"/>
        <v>153.88645</v>
      </c>
      <c r="AN62" s="60">
        <f t="shared" si="60"/>
        <v>0.509266892255252</v>
      </c>
      <c r="AO62" s="25"/>
    </row>
    <row r="63" s="7" customFormat="1" ht="123" customHeight="1" spans="1:41">
      <c r="A63" s="24"/>
      <c r="B63" s="22"/>
      <c r="C63" s="19"/>
      <c r="D63" s="19"/>
      <c r="E63" s="19"/>
      <c r="F63" s="23"/>
      <c r="G63" s="24"/>
      <c r="H63" s="25"/>
      <c r="I63" s="19"/>
      <c r="J63" s="39"/>
      <c r="K63" s="39"/>
      <c r="L63" s="40"/>
      <c r="M63" s="40"/>
      <c r="N63" s="40"/>
      <c r="O63" s="40"/>
      <c r="P63" s="40"/>
      <c r="Q63" s="40"/>
      <c r="R63" s="38"/>
      <c r="S63" s="31"/>
      <c r="T63" s="50">
        <f t="shared" si="52"/>
        <v>149.114</v>
      </c>
      <c r="U63" s="51" t="s">
        <v>46</v>
      </c>
      <c r="V63" s="52">
        <f t="shared" si="53"/>
        <v>93.825</v>
      </c>
      <c r="W63" s="19" t="s">
        <v>218</v>
      </c>
      <c r="X63" s="52">
        <f t="shared" si="42"/>
        <v>0.243833333333333</v>
      </c>
      <c r="Y63" s="25">
        <v>22</v>
      </c>
      <c r="Z63" s="25">
        <v>9.5</v>
      </c>
      <c r="AA63" s="25">
        <v>7</v>
      </c>
      <c r="AB63" s="25">
        <f t="shared" si="54"/>
        <v>971</v>
      </c>
      <c r="AC63" s="25">
        <v>964</v>
      </c>
      <c r="AD63" s="24" t="s">
        <v>48</v>
      </c>
      <c r="AE63" s="25">
        <v>0.07</v>
      </c>
      <c r="AF63" s="25">
        <v>7</v>
      </c>
      <c r="AG63" s="25">
        <f t="shared" si="55"/>
        <v>149.184</v>
      </c>
      <c r="AH63" s="25">
        <f t="shared" si="56"/>
        <v>93.895</v>
      </c>
      <c r="AI63" s="25">
        <v>55.99</v>
      </c>
      <c r="AJ63" s="52">
        <f t="shared" si="57"/>
        <v>167.60742</v>
      </c>
      <c r="AK63" s="60">
        <f t="shared" si="58"/>
        <v>0.440224147169137</v>
      </c>
      <c r="AL63" s="25">
        <v>38.99</v>
      </c>
      <c r="AM63" s="52">
        <f t="shared" si="59"/>
        <v>153.88645</v>
      </c>
      <c r="AN63" s="60">
        <f t="shared" si="60"/>
        <v>0.509266892255252</v>
      </c>
      <c r="AO63" s="25"/>
    </row>
    <row r="64" s="7" customFormat="1" ht="123" customHeight="1" spans="1:41">
      <c r="A64" s="24"/>
      <c r="B64" s="22"/>
      <c r="C64" s="19"/>
      <c r="D64" s="19"/>
      <c r="E64" s="19"/>
      <c r="F64" s="23"/>
      <c r="G64" s="24"/>
      <c r="H64" s="25"/>
      <c r="I64" s="19"/>
      <c r="J64" s="36"/>
      <c r="K64" s="36"/>
      <c r="L64" s="37"/>
      <c r="M64" s="37"/>
      <c r="N64" s="37"/>
      <c r="O64" s="37"/>
      <c r="P64" s="37"/>
      <c r="Q64" s="37"/>
      <c r="R64" s="38"/>
      <c r="S64" s="31"/>
      <c r="T64" s="50">
        <f t="shared" si="52"/>
        <v>149.114</v>
      </c>
      <c r="U64" s="51" t="s">
        <v>46</v>
      </c>
      <c r="V64" s="52">
        <f t="shared" si="53"/>
        <v>93.825</v>
      </c>
      <c r="W64" s="19" t="s">
        <v>219</v>
      </c>
      <c r="X64" s="52">
        <f t="shared" si="42"/>
        <v>0.243833333333333</v>
      </c>
      <c r="Y64" s="25">
        <v>22</v>
      </c>
      <c r="Z64" s="25">
        <v>9.5</v>
      </c>
      <c r="AA64" s="25">
        <v>7</v>
      </c>
      <c r="AB64" s="25">
        <f t="shared" si="54"/>
        <v>971</v>
      </c>
      <c r="AC64" s="25">
        <v>964</v>
      </c>
      <c r="AD64" s="24" t="s">
        <v>48</v>
      </c>
      <c r="AE64" s="25">
        <v>0.07</v>
      </c>
      <c r="AF64" s="25">
        <v>7</v>
      </c>
      <c r="AG64" s="25">
        <f t="shared" si="55"/>
        <v>149.184</v>
      </c>
      <c r="AH64" s="25">
        <f t="shared" si="56"/>
        <v>93.895</v>
      </c>
      <c r="AI64" s="25">
        <v>55.99</v>
      </c>
      <c r="AJ64" s="52">
        <f t="shared" si="57"/>
        <v>167.60742</v>
      </c>
      <c r="AK64" s="60">
        <f t="shared" si="58"/>
        <v>0.440224147169137</v>
      </c>
      <c r="AL64" s="25">
        <v>38.99</v>
      </c>
      <c r="AM64" s="52">
        <f t="shared" si="59"/>
        <v>153.88645</v>
      </c>
      <c r="AN64" s="60">
        <f t="shared" si="60"/>
        <v>0.509266892255252</v>
      </c>
      <c r="AO64" s="25"/>
    </row>
    <row r="65" s="7" customFormat="1" ht="123" customHeight="1" spans="1:41">
      <c r="A65" s="24">
        <v>16</v>
      </c>
      <c r="B65" s="22"/>
      <c r="C65" s="19"/>
      <c r="D65" s="19"/>
      <c r="E65" s="19"/>
      <c r="F65" s="23"/>
      <c r="G65" s="24"/>
      <c r="H65" s="25"/>
      <c r="I65" s="19"/>
      <c r="J65" s="34"/>
      <c r="K65" s="34"/>
      <c r="L65" s="35"/>
      <c r="M65" s="35"/>
      <c r="N65" s="35"/>
      <c r="O65" s="35"/>
      <c r="P65" s="35"/>
      <c r="Q65" s="35"/>
      <c r="R65" s="38"/>
      <c r="S65" s="31"/>
      <c r="T65" s="50">
        <f t="shared" si="52"/>
        <v>109.852</v>
      </c>
      <c r="U65" s="51" t="s">
        <v>46</v>
      </c>
      <c r="V65" s="52">
        <f t="shared" si="53"/>
        <v>71.85</v>
      </c>
      <c r="W65" s="19" t="s">
        <v>220</v>
      </c>
      <c r="X65" s="52">
        <f t="shared" si="42"/>
        <v>0.243833333333333</v>
      </c>
      <c r="Y65" s="25">
        <v>22</v>
      </c>
      <c r="Z65" s="25">
        <v>9.5</v>
      </c>
      <c r="AA65" s="25">
        <v>7</v>
      </c>
      <c r="AB65" s="25">
        <f t="shared" si="54"/>
        <v>678</v>
      </c>
      <c r="AC65" s="25">
        <v>671</v>
      </c>
      <c r="AD65" s="24" t="s">
        <v>48</v>
      </c>
      <c r="AE65" s="25">
        <v>0.07</v>
      </c>
      <c r="AF65" s="25">
        <v>7</v>
      </c>
      <c r="AG65" s="25">
        <f t="shared" si="55"/>
        <v>109.922</v>
      </c>
      <c r="AH65" s="25">
        <f t="shared" si="56"/>
        <v>71.92</v>
      </c>
      <c r="AI65" s="25">
        <v>44.99</v>
      </c>
      <c r="AJ65" s="52">
        <f t="shared" si="57"/>
        <v>144.63142</v>
      </c>
      <c r="AK65" s="60">
        <f t="shared" si="58"/>
        <v>0.472756756403384</v>
      </c>
      <c r="AL65" s="25">
        <v>30</v>
      </c>
      <c r="AM65" s="52">
        <f t="shared" si="59"/>
        <v>118.73</v>
      </c>
      <c r="AN65" s="60">
        <f t="shared" si="60"/>
        <v>0.510666666666667</v>
      </c>
      <c r="AO65" s="25"/>
    </row>
    <row r="66" s="7" customFormat="1" ht="123" customHeight="1" spans="1:46">
      <c r="A66" s="24"/>
      <c r="B66" s="22"/>
      <c r="C66" s="19"/>
      <c r="D66" s="19"/>
      <c r="E66" s="19"/>
      <c r="F66" s="23"/>
      <c r="G66" s="24"/>
      <c r="H66" s="25"/>
      <c r="I66" s="62"/>
      <c r="J66" s="39"/>
      <c r="K66" s="39"/>
      <c r="L66" s="40"/>
      <c r="M66" s="40"/>
      <c r="N66" s="40"/>
      <c r="O66" s="40"/>
      <c r="P66" s="40"/>
      <c r="Q66" s="40"/>
      <c r="R66" s="31"/>
      <c r="S66" s="38"/>
      <c r="T66" s="50">
        <f t="shared" si="52"/>
        <v>109.852</v>
      </c>
      <c r="U66" s="51" t="s">
        <v>46</v>
      </c>
      <c r="V66" s="52">
        <f t="shared" si="53"/>
        <v>71.85</v>
      </c>
      <c r="W66" s="19" t="s">
        <v>221</v>
      </c>
      <c r="X66" s="52">
        <f t="shared" si="42"/>
        <v>0.243833333333333</v>
      </c>
      <c r="Y66" s="25">
        <v>22</v>
      </c>
      <c r="Z66" s="25">
        <v>9.5</v>
      </c>
      <c r="AA66" s="25">
        <v>7</v>
      </c>
      <c r="AB66" s="25">
        <f t="shared" si="54"/>
        <v>678</v>
      </c>
      <c r="AC66" s="25">
        <v>671</v>
      </c>
      <c r="AD66" s="24" t="s">
        <v>48</v>
      </c>
      <c r="AE66" s="25">
        <v>0.07</v>
      </c>
      <c r="AF66" s="25">
        <v>7</v>
      </c>
      <c r="AG66" s="25">
        <f t="shared" si="55"/>
        <v>109.922</v>
      </c>
      <c r="AH66" s="25">
        <f t="shared" si="56"/>
        <v>71.92</v>
      </c>
      <c r="AI66" s="25">
        <v>44.99</v>
      </c>
      <c r="AJ66" s="52">
        <f t="shared" si="57"/>
        <v>144.63142</v>
      </c>
      <c r="AK66" s="60">
        <f t="shared" si="58"/>
        <v>0.472756756403384</v>
      </c>
      <c r="AL66" s="25">
        <v>30</v>
      </c>
      <c r="AM66" s="52">
        <f t="shared" si="59"/>
        <v>118.73</v>
      </c>
      <c r="AN66" s="60">
        <f t="shared" si="60"/>
        <v>0.510666666666667</v>
      </c>
      <c r="AO66" s="25"/>
      <c r="AP66" s="63"/>
      <c r="AQ66" s="11"/>
      <c r="AR66" s="11"/>
      <c r="AS66" s="11"/>
      <c r="AT66" s="11"/>
    </row>
    <row r="67" s="7" customFormat="1" ht="123" customHeight="1" spans="1:46">
      <c r="A67" s="24"/>
      <c r="B67" s="22"/>
      <c r="C67" s="19"/>
      <c r="D67" s="19"/>
      <c r="E67" s="19"/>
      <c r="F67" s="23"/>
      <c r="G67" s="24"/>
      <c r="H67" s="25"/>
      <c r="I67" s="62"/>
      <c r="J67" s="36"/>
      <c r="K67" s="36"/>
      <c r="L67" s="37"/>
      <c r="M67" s="37"/>
      <c r="N67" s="37"/>
      <c r="O67" s="37"/>
      <c r="P67" s="37"/>
      <c r="Q67" s="37"/>
      <c r="R67" s="31"/>
      <c r="S67" s="38"/>
      <c r="T67" s="50">
        <f t="shared" si="52"/>
        <v>109.852</v>
      </c>
      <c r="U67" s="51" t="s">
        <v>46</v>
      </c>
      <c r="V67" s="52">
        <f t="shared" si="53"/>
        <v>71.85</v>
      </c>
      <c r="W67" s="19" t="s">
        <v>222</v>
      </c>
      <c r="X67" s="52">
        <f t="shared" si="42"/>
        <v>0.243833333333333</v>
      </c>
      <c r="Y67" s="25">
        <v>22</v>
      </c>
      <c r="Z67" s="25">
        <v>9.5</v>
      </c>
      <c r="AA67" s="25">
        <v>7</v>
      </c>
      <c r="AB67" s="25">
        <f t="shared" si="54"/>
        <v>678</v>
      </c>
      <c r="AC67" s="25">
        <v>671</v>
      </c>
      <c r="AD67" s="24" t="s">
        <v>48</v>
      </c>
      <c r="AE67" s="25">
        <v>0.07</v>
      </c>
      <c r="AF67" s="25">
        <v>7</v>
      </c>
      <c r="AG67" s="25">
        <f t="shared" si="55"/>
        <v>109.922</v>
      </c>
      <c r="AH67" s="25">
        <f t="shared" si="56"/>
        <v>71.92</v>
      </c>
      <c r="AI67" s="25">
        <v>44.99</v>
      </c>
      <c r="AJ67" s="52">
        <f t="shared" si="57"/>
        <v>144.63142</v>
      </c>
      <c r="AK67" s="60">
        <f t="shared" si="58"/>
        <v>0.472756756403384</v>
      </c>
      <c r="AL67" s="25">
        <v>30</v>
      </c>
      <c r="AM67" s="52">
        <f t="shared" si="59"/>
        <v>118.73</v>
      </c>
      <c r="AN67" s="60">
        <f t="shared" si="60"/>
        <v>0.510666666666667</v>
      </c>
      <c r="AO67" s="25"/>
      <c r="AP67" s="64"/>
      <c r="AQ67" s="11"/>
      <c r="AR67" s="11"/>
      <c r="AS67" s="11"/>
      <c r="AT67" s="11"/>
    </row>
    <row r="68" s="7" customFormat="1" ht="123" customHeight="1" spans="1:41">
      <c r="A68" s="24">
        <v>17</v>
      </c>
      <c r="B68" s="22"/>
      <c r="C68" s="19"/>
      <c r="D68" s="19"/>
      <c r="E68" s="19"/>
      <c r="F68" s="23"/>
      <c r="G68" s="24"/>
      <c r="H68" s="25"/>
      <c r="I68" s="19"/>
      <c r="J68" s="19"/>
      <c r="K68" s="19"/>
      <c r="L68" s="19"/>
      <c r="M68" s="19"/>
      <c r="N68" s="19"/>
      <c r="O68" s="19"/>
      <c r="P68" s="19"/>
      <c r="Q68" s="19"/>
      <c r="R68" s="38"/>
      <c r="S68" s="31"/>
      <c r="T68" s="50">
        <f t="shared" si="52"/>
        <v>92.298</v>
      </c>
      <c r="U68" s="51" t="s">
        <v>46</v>
      </c>
      <c r="V68" s="52">
        <f t="shared" si="53"/>
        <v>62.025</v>
      </c>
      <c r="W68" s="19" t="s">
        <v>223</v>
      </c>
      <c r="X68" s="52">
        <f t="shared" si="42"/>
        <v>0.243833333333333</v>
      </c>
      <c r="Y68" s="25">
        <v>22</v>
      </c>
      <c r="Z68" s="25">
        <v>9.5</v>
      </c>
      <c r="AA68" s="25">
        <v>7</v>
      </c>
      <c r="AB68" s="25">
        <f t="shared" si="54"/>
        <v>547</v>
      </c>
      <c r="AC68" s="25">
        <v>540</v>
      </c>
      <c r="AD68" s="24" t="s">
        <v>48</v>
      </c>
      <c r="AE68" s="25">
        <v>0.07</v>
      </c>
      <c r="AF68" s="25">
        <v>7</v>
      </c>
      <c r="AG68" s="25">
        <f t="shared" si="55"/>
        <v>92.368</v>
      </c>
      <c r="AH68" s="25">
        <f t="shared" si="56"/>
        <v>62.095</v>
      </c>
      <c r="AI68" s="25">
        <v>37.99</v>
      </c>
      <c r="AJ68" s="52">
        <f t="shared" si="57"/>
        <v>122.57942</v>
      </c>
      <c r="AK68" s="60">
        <f t="shared" si="58"/>
        <v>0.474503429695121</v>
      </c>
      <c r="AL68" s="25">
        <v>25.99</v>
      </c>
      <c r="AM68" s="52">
        <f t="shared" si="59"/>
        <v>103.07145</v>
      </c>
      <c r="AN68" s="60">
        <f t="shared" si="60"/>
        <v>0.511717658156363</v>
      </c>
      <c r="AO68" s="25"/>
    </row>
    <row r="69" s="7" customFormat="1" ht="123" customHeight="1" spans="1:41">
      <c r="A69" s="24">
        <v>18</v>
      </c>
      <c r="B69" s="22"/>
      <c r="C69" s="19"/>
      <c r="D69" s="19"/>
      <c r="E69" s="19"/>
      <c r="F69" s="23"/>
      <c r="G69" s="24"/>
      <c r="H69" s="25"/>
      <c r="I69" s="19"/>
      <c r="J69" s="19"/>
      <c r="K69" s="19"/>
      <c r="L69" s="19"/>
      <c r="M69" s="19"/>
      <c r="N69" s="19"/>
      <c r="O69" s="19"/>
      <c r="P69" s="19"/>
      <c r="Q69" s="19"/>
      <c r="R69" s="38"/>
      <c r="S69" s="31"/>
      <c r="T69" s="50">
        <f t="shared" si="52"/>
        <v>47.274</v>
      </c>
      <c r="U69" s="51" t="s">
        <v>46</v>
      </c>
      <c r="V69" s="52">
        <f t="shared" si="53"/>
        <v>36.825</v>
      </c>
      <c r="W69" s="19" t="s">
        <v>224</v>
      </c>
      <c r="X69" s="52">
        <f t="shared" si="42"/>
        <v>0.243833333333333</v>
      </c>
      <c r="Y69" s="25">
        <v>22</v>
      </c>
      <c r="Z69" s="25">
        <v>9.5</v>
      </c>
      <c r="AA69" s="25">
        <v>7</v>
      </c>
      <c r="AB69" s="25">
        <f t="shared" si="54"/>
        <v>211</v>
      </c>
      <c r="AC69" s="25">
        <v>204</v>
      </c>
      <c r="AD69" s="24" t="s">
        <v>48</v>
      </c>
      <c r="AE69" s="25">
        <v>0.07</v>
      </c>
      <c r="AF69" s="25">
        <v>7</v>
      </c>
      <c r="AG69" s="25">
        <f t="shared" si="55"/>
        <v>47.344</v>
      </c>
      <c r="AH69" s="25">
        <f t="shared" si="56"/>
        <v>36.895</v>
      </c>
      <c r="AI69" s="25">
        <v>40</v>
      </c>
      <c r="AJ69" s="52">
        <f t="shared" si="57"/>
        <v>178.976</v>
      </c>
      <c r="AK69" s="60">
        <f t="shared" si="58"/>
        <v>0.658</v>
      </c>
      <c r="AL69" s="25"/>
      <c r="AM69" s="52">
        <f t="shared" si="59"/>
        <v>-36.895</v>
      </c>
      <c r="AN69" s="60" t="e">
        <f t="shared" si="60"/>
        <v>#DIV/0!</v>
      </c>
      <c r="AO69" s="25"/>
    </row>
    <row r="70" s="7" customFormat="1" ht="123" customHeight="1" spans="1:41">
      <c r="A70" s="24"/>
      <c r="B70" s="22"/>
      <c r="C70" s="19"/>
      <c r="D70" s="19"/>
      <c r="E70" s="19"/>
      <c r="F70" s="23"/>
      <c r="G70" s="24"/>
      <c r="H70" s="25"/>
      <c r="I70" s="19"/>
      <c r="J70" s="19"/>
      <c r="K70" s="19"/>
      <c r="L70" s="19"/>
      <c r="M70" s="19"/>
      <c r="N70" s="19"/>
      <c r="O70" s="19"/>
      <c r="P70" s="19"/>
      <c r="Q70" s="19"/>
      <c r="R70" s="38"/>
      <c r="S70" s="38"/>
      <c r="T70" s="50">
        <f t="shared" si="52"/>
        <v>49.552</v>
      </c>
      <c r="U70" s="51" t="s">
        <v>46</v>
      </c>
      <c r="V70" s="52">
        <f t="shared" si="53"/>
        <v>38.1</v>
      </c>
      <c r="W70" s="19" t="s">
        <v>225</v>
      </c>
      <c r="X70" s="52">
        <f t="shared" si="42"/>
        <v>0.243833333333333</v>
      </c>
      <c r="Y70" s="25">
        <v>22</v>
      </c>
      <c r="Z70" s="25">
        <v>9.5</v>
      </c>
      <c r="AA70" s="25">
        <v>7</v>
      </c>
      <c r="AB70" s="25">
        <f t="shared" si="54"/>
        <v>228</v>
      </c>
      <c r="AC70" s="25">
        <v>221</v>
      </c>
      <c r="AD70" s="24" t="s">
        <v>48</v>
      </c>
      <c r="AE70" s="25">
        <v>0.07</v>
      </c>
      <c r="AF70" s="25">
        <v>7</v>
      </c>
      <c r="AG70" s="25">
        <f t="shared" si="55"/>
        <v>49.622</v>
      </c>
      <c r="AH70" s="25">
        <f t="shared" si="56"/>
        <v>38.17</v>
      </c>
      <c r="AI70" s="61">
        <v>29.99</v>
      </c>
      <c r="AJ70" s="52">
        <f t="shared" si="57"/>
        <v>120.06142</v>
      </c>
      <c r="AK70" s="60">
        <f t="shared" si="58"/>
        <v>0.588732616754605</v>
      </c>
      <c r="AL70" s="25">
        <v>25.99</v>
      </c>
      <c r="AM70" s="52">
        <f t="shared" si="59"/>
        <v>126.99645</v>
      </c>
      <c r="AN70" s="60">
        <f t="shared" si="60"/>
        <v>0.630497834154575</v>
      </c>
      <c r="AO70" s="25"/>
    </row>
  </sheetData>
  <mergeCells count="33">
    <mergeCell ref="A2:A3"/>
    <mergeCell ref="A4:A7"/>
    <mergeCell ref="A8:A11"/>
    <mergeCell ref="A12:A15"/>
    <mergeCell ref="A16:A19"/>
    <mergeCell ref="A23:A24"/>
    <mergeCell ref="A25:A26"/>
    <mergeCell ref="A30:A31"/>
    <mergeCell ref="A35:A37"/>
    <mergeCell ref="A39:A42"/>
    <mergeCell ref="A44:A45"/>
    <mergeCell ref="A46:A49"/>
    <mergeCell ref="A50:A56"/>
    <mergeCell ref="A62:A64"/>
    <mergeCell ref="A65:A67"/>
    <mergeCell ref="A69:A70"/>
    <mergeCell ref="I8:I11"/>
    <mergeCell ref="I12:I15"/>
    <mergeCell ref="I16:I19"/>
    <mergeCell ref="J2:J3"/>
    <mergeCell ref="J4:J7"/>
    <mergeCell ref="J8:J11"/>
    <mergeCell ref="J12:J15"/>
    <mergeCell ref="J16:J19"/>
    <mergeCell ref="J20:J21"/>
    <mergeCell ref="J23:J24"/>
    <mergeCell ref="J25:J26"/>
    <mergeCell ref="J30:J31"/>
    <mergeCell ref="J35:J37"/>
    <mergeCell ref="J39:J42"/>
    <mergeCell ref="J46:J49"/>
    <mergeCell ref="J62:J64"/>
    <mergeCell ref="J65:J67"/>
  </mergeCells>
  <hyperlinks>
    <hyperlink ref="R2" r:id="rId2" display="https://www.ebay.com.au/itm/285173212806"/>
    <hyperlink ref="F2" r:id="rId3" display="https://detail.1688.com/offer/686939206347.html"/>
    <hyperlink ref="F3" r:id="rId3" display="https://detail.1688.com/offer/686939206347.html"/>
    <hyperlink ref="R4" r:id="rId4" display="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
    <hyperlink ref="F4" r:id="rId5" display="https://detail.1688.com/offer/674651551214.html"/>
    <hyperlink ref="S4" r:id="rId6" display="https://www.ebay.com.au/itm/324988684425?hash=item4baad5c889:g:B20AAOSwRiBh3O0l"/>
    <hyperlink ref="F5" r:id="rId5" display="https://detail.1688.com/offer/674651551214.html"/>
    <hyperlink ref="F6" r:id="rId5" display="https://detail.1688.com/offer/674651551214.html"/>
    <hyperlink ref="F7" r:id="rId5" display="https://detail.1688.com/offer/674651551214.html"/>
    <hyperlink ref="R3" r:id="rId7" display="https://www.ebay.com.au/itm/285173212806?hash=item4265a5e686:g:XP8AAOSwdDRkBqz-&amp;var=587049133050"/>
    <hyperlink ref="R8" r:id="rId8" display="https://www.ebay.com.au/itm/324862940046?hash=item4ba357138e:g:q~wAAOSwEg1hge~V"/>
    <hyperlink ref="F8" r:id="rId9" display="https://detail.1688.com/offer/684776579206.html" tooltip="https://detail.1688.com/offer/684776579206.html"/>
    <hyperlink ref="F9" r:id="rId9" display="https://detail.1688.com/offer/684776579206.html" tooltip="https://detail.1688.com/offer/684776579206.html"/>
    <hyperlink ref="F10" r:id="rId9" display="https://detail.1688.com/offer/684776579206.html" tooltip="https://detail.1688.com/offer/684776579206.html"/>
    <hyperlink ref="F11" r:id="rId9" display="https://detail.1688.com/offer/684776579206.html" tooltip="https://detail.1688.com/offer/684776579206.html"/>
    <hyperlink ref="S5" r:id="rId10" display="https://detail.1688.com/offer/672606645628.html?spm=a26352.b28411319.offerlist.5.5ae81e62JWsj7q"/>
    <hyperlink ref="S9" r:id="rId11" display="https://detail.1688.com/offer/649352301502.html?spm=a26352.13672862.offerlist.106.65115031C13x8Z"/>
    <hyperlink ref="S8"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R20" r:id="rId13" display="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ooltip="https://www.ebay.de/itm/314205736410?_trkparms=amclksrc%3DITM%26aid%3D1110006%26algo%3DHOMESPLICE.SIM%26ao%3D1%26asc%3D249388%26meid%3D29d3edbeeaa247ee8a73d40ceea9f7bd%26pid%3D101195%26rk%3D1%26rkt%3D12%26sd%3D394447793357%26itm%3D314205736410%26pmt%3D1%2"/>
    <hyperlink ref="R22" r:id="rId14" display="https://www.ebay.de/itm/223480822358?hash=item34087eba56%3Ag%3AfLMAAOSwfQlhrzZL&amp;_trkparms=%2526rpp_cid%253D6424352028ba9fc9dcbdc7f2"/>
    <hyperlink ref="R23"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R12" r:id="rId8" display="https://www.ebay.com.au/itm/324862940046?hash=item4ba357138e:g:q~wAAOSwEg1hge~V"/>
    <hyperlink ref="F12" r:id="rId9" display="https://detail.1688.com/offer/684776579206.html" tooltip="https://detail.1688.com/offer/684776579206.html"/>
    <hyperlink ref="F13" r:id="rId9" display="https://detail.1688.com/offer/684776579206.html" tooltip="https://detail.1688.com/offer/684776579206.html"/>
    <hyperlink ref="F14" r:id="rId9" display="https://detail.1688.com/offer/684776579206.html" tooltip="https://detail.1688.com/offer/684776579206.html"/>
    <hyperlink ref="F15" r:id="rId9" display="https://detail.1688.com/offer/684776579206.html" tooltip="https://detail.1688.com/offer/684776579206.html"/>
    <hyperlink ref="S13" r:id="rId11" display="https://detail.1688.com/offer/649352301502.html?spm=a26352.13672862.offerlist.106.65115031C13x8Z"/>
    <hyperlink ref="S12"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R16" r:id="rId8" display="https://www.ebay.com.au/itm/324862940046?hash=item4ba357138e:g:q~wAAOSwEg1hge~V"/>
    <hyperlink ref="F16" r:id="rId9" display="https://detail.1688.com/offer/684776579206.html" tooltip="https://detail.1688.com/offer/684776579206.html"/>
    <hyperlink ref="F17" r:id="rId9" display="https://detail.1688.com/offer/684776579206.html" tooltip="https://detail.1688.com/offer/684776579206.html"/>
    <hyperlink ref="F18" r:id="rId9" display="https://detail.1688.com/offer/684776579206.html" tooltip="https://detail.1688.com/offer/684776579206.html"/>
    <hyperlink ref="F19" r:id="rId9" display="https://detail.1688.com/offer/684776579206.html" tooltip="https://detail.1688.com/offer/684776579206.html"/>
    <hyperlink ref="S17" r:id="rId11" display="https://detail.1688.com/offer/649352301502.html?spm=a26352.13672862.offerlist.106.65115031C13x8Z"/>
    <hyperlink ref="S16"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F20" r:id="rId16" display="https://detail.1688.com/offer/36039542685.html"/>
    <hyperlink ref="F22" r:id="rId17" display="https://detail.1688.com/offer/677975069118.html" tooltip="https://detail.1688.com/offer/677975069118.html"/>
    <hyperlink ref="S22" r:id="rId18" display="https://detail.1688.com/offer/45517196607.html?spm=a26352.23326140a26352.offerlist.29.76fa1e62KisXDZ"/>
    <hyperlink ref="R21" r:id="rId13" display="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ooltip="https://www.ebay.de/itm/314205736410?_trkparms=amclksrc%3DITM%26aid%3D1110006%26algo%3DHOMESPLICE.SIM%26ao%3D1%26asc%3D249388%26meid%3D29d3edbeeaa247ee8a73d40ceea9f7bd%26pid%3D101195%26rk%3D1%26rkt%3D12%26sd%3D394447793357%26itm%3D314205736410%26pmt%3D1%2"/>
    <hyperlink ref="F21" r:id="rId19" display="https://detail.1688.com/offer/596031180629.html" tooltip="https://detail.1688.com/offer/596031180629.html"/>
    <hyperlink ref="F23" r:id="rId20" display="https://detail.1688.com/offer/600561635087.html?spm=a26352.13672862.offerlist.40.4e8f2f38cBxWIj&amp;cosite=-&amp;tracelog=p4p&amp;_p_isad=1&amp;clickid=cda42536ca6a416f9ea9bf063dd046f4&amp;sessionid=81360d3f87fc82bf31f661d0b42ef09e"/>
    <hyperlink ref="R24"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4" r:id="rId20" display="https://detail.1688.com/offer/600561635087.html?spm=a26352.13672862.offerlist.40.4e8f2f38cBxWIj&amp;cosite=-&amp;tracelog=p4p&amp;_p_isad=1&amp;clickid=cda42536ca6a416f9ea9bf063dd046f4&amp;sessionid=81360d3f87fc82bf31f661d0b42ef09e"/>
    <hyperlink ref="R25"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5" r:id="rId20" display="https://detail.1688.com/offer/600561635087.html?spm=a26352.13672862.offerlist.40.4e8f2f38cBxWIj&amp;cosite=-&amp;tracelog=p4p&amp;_p_isad=1&amp;clickid=cda42536ca6a416f9ea9bf063dd046f4&amp;sessionid=81360d3f87fc82bf31f661d0b42ef09e"/>
    <hyperlink ref="R26"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6" r:id="rId20" display="https://detail.1688.com/offer/600561635087.html?spm=a26352.13672862.offerlist.40.4e8f2f38cBxWIj&amp;cosite=-&amp;tracelog=p4p&amp;_p_isad=1&amp;clickid=cda42536ca6a416f9ea9bf063dd046f4&amp;sessionid=81360d3f87fc82bf31f661d0b42ef09e"/>
    <hyperlink ref="R27" r:id="rId21" display="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
    <hyperlink ref="F27" r:id="rId22" display="https://detail.1688.com/offer/649153825744.html" tooltip="https://detail.1688.com/offer/649153825744.html"/>
    <hyperlink ref="S27" r:id="rId23" display="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
    <hyperlink ref="R28" r:id="rId24" display="https://www.ebay.com.au/itm/385309413748"/>
    <hyperlink ref="F28" r:id="rId25" display="https://detail.1688.com/offer/596012425152.html?_t=1685350687777&amp;spm=a2615.7691456.co_0_0_wangpu_score_0_0_0_0_1_0_0000_0.0" tooltip="https://detail.1688.com/offer/596012425152.html?_t=1685350687777&amp;spm=a2615.7691456.co_0_0_wangpu_score_0_0_0_0_1_0_0000_0.0"/>
    <hyperlink ref="F29" r:id="rId26" display="https://detail.1688.com/offer/705265199162.html"/>
    <hyperlink ref="R29" r:id="rId27" display="https://www.ebay.com.au/itm/285012960178"/>
    <hyperlink ref="S28" r:id="rId28" display="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
    <hyperlink ref="R30" r:id="rId29" display="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
    <hyperlink ref="F30" r:id="rId30" display="https://detail.1688.com/offer/681393439095.html" tooltip="https://detail.1688.com/offer/681393439095.html"/>
    <hyperlink ref="F31" r:id="rId31" display="https://detail.1688.com/offer/680412464937.html"/>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1"/>
  <sheetViews>
    <sheetView tabSelected="1" topLeftCell="C4" workbookViewId="0">
      <selection activeCell="CP19" sqref="CP19"/>
    </sheetView>
  </sheetViews>
  <sheetFormatPr defaultColWidth="9" defaultRowHeight="14.25"/>
  <cols>
    <col min="7" max="7" width="25.375" customWidth="1"/>
    <col min="11" max="21" width="9" hidden="1" customWidth="1"/>
    <col min="22" max="22" width="12.625" hidden="1" customWidth="1"/>
    <col min="23" max="93" width="9" hidden="1" customWidth="1"/>
    <col min="94" max="94" width="20.875" customWidth="1"/>
    <col min="95" max="95" width="19.625" customWidth="1"/>
  </cols>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558</v>
      </c>
      <c r="B3" s="1" t="s">
        <v>12</v>
      </c>
      <c r="C3" s="1" t="s">
        <v>559</v>
      </c>
      <c r="D3" s="1" t="s">
        <v>560</v>
      </c>
      <c r="E3" s="1" t="s">
        <v>561</v>
      </c>
      <c r="F3" s="1" t="s">
        <v>562</v>
      </c>
      <c r="G3" s="1" t="s">
        <v>563</v>
      </c>
      <c r="H3" s="1" t="s">
        <v>564</v>
      </c>
      <c r="I3" s="1"/>
      <c r="J3" s="1" t="s">
        <v>565</v>
      </c>
      <c r="K3" s="1" t="s">
        <v>566</v>
      </c>
      <c r="L3" s="1"/>
      <c r="M3" s="1"/>
      <c r="N3" s="1"/>
      <c r="O3" s="1"/>
      <c r="P3" s="1"/>
      <c r="Q3" s="1" t="s">
        <v>567</v>
      </c>
      <c r="R3" s="1"/>
      <c r="S3" s="1"/>
      <c r="T3" s="1" t="s">
        <v>568</v>
      </c>
      <c r="U3" s="1" t="s">
        <v>569</v>
      </c>
      <c r="V3" s="1" t="s">
        <v>570</v>
      </c>
      <c r="W3" s="1"/>
      <c r="X3" s="1"/>
      <c r="Y3" s="1" t="s">
        <v>568</v>
      </c>
      <c r="Z3" s="1" t="s">
        <v>571</v>
      </c>
      <c r="AA3" s="1" t="s">
        <v>571</v>
      </c>
      <c r="AB3" s="1" t="s">
        <v>572</v>
      </c>
      <c r="AC3" s="1" t="s">
        <v>573</v>
      </c>
      <c r="AD3" s="1" t="s">
        <v>571</v>
      </c>
      <c r="AE3" s="1"/>
      <c r="AF3" s="1"/>
      <c r="AG3" s="1" t="s">
        <v>574</v>
      </c>
      <c r="AH3" s="1" t="s">
        <v>575</v>
      </c>
      <c r="AI3" s="1"/>
      <c r="AJ3" s="1" t="s">
        <v>576</v>
      </c>
      <c r="AK3" s="1" t="s">
        <v>577</v>
      </c>
      <c r="AL3" s="1" t="s">
        <v>578</v>
      </c>
      <c r="AM3" s="1" t="s">
        <v>571</v>
      </c>
      <c r="AN3" s="1" t="s">
        <v>571</v>
      </c>
      <c r="AO3" s="1" t="s">
        <v>571</v>
      </c>
      <c r="AP3" s="1" t="s">
        <v>579</v>
      </c>
      <c r="AQ3" s="1" t="s">
        <v>576</v>
      </c>
      <c r="AR3" s="1" t="s">
        <v>571</v>
      </c>
      <c r="AS3" s="1" t="s">
        <v>571</v>
      </c>
      <c r="AT3" s="1" t="s">
        <v>580</v>
      </c>
      <c r="AU3" s="1" t="s">
        <v>581</v>
      </c>
      <c r="AV3" s="1" t="s">
        <v>582</v>
      </c>
      <c r="AW3" s="1" t="s">
        <v>583</v>
      </c>
      <c r="AX3" s="1" t="s">
        <v>584</v>
      </c>
      <c r="AY3" s="1"/>
      <c r="AZ3" s="1"/>
      <c r="BA3" s="1"/>
      <c r="BB3" s="1"/>
      <c r="BC3" s="1" t="s">
        <v>585</v>
      </c>
      <c r="BD3" s="1"/>
      <c r="BE3" s="1"/>
      <c r="BF3" s="1" t="s">
        <v>586</v>
      </c>
      <c r="BG3" s="1"/>
      <c r="BH3" s="1"/>
      <c r="BI3" s="1"/>
      <c r="BJ3" s="1"/>
      <c r="BK3" s="1"/>
      <c r="BL3" s="1"/>
      <c r="BM3" s="1"/>
      <c r="BN3" s="1"/>
      <c r="BO3" s="1"/>
      <c r="BP3" s="1" t="s">
        <v>571</v>
      </c>
      <c r="BQ3" s="1"/>
      <c r="BR3" s="1"/>
      <c r="BS3" s="1"/>
      <c r="BT3" s="1"/>
      <c r="BU3" s="1"/>
      <c r="BV3" s="1"/>
      <c r="BW3" s="1" t="s">
        <v>587</v>
      </c>
      <c r="BX3" s="1"/>
      <c r="BY3" s="1"/>
      <c r="BZ3" s="1"/>
      <c r="CA3" s="1"/>
      <c r="CB3" s="1"/>
      <c r="CC3" s="1"/>
      <c r="CD3" s="1"/>
      <c r="CE3" s="1"/>
      <c r="CF3" s="1"/>
      <c r="CG3" s="1"/>
      <c r="CH3" s="1"/>
      <c r="CI3" s="1"/>
      <c r="CJ3" s="1"/>
      <c r="CK3" s="1"/>
      <c r="CL3" s="1"/>
      <c r="CM3" s="1" t="s">
        <v>571</v>
      </c>
      <c r="CN3" s="1"/>
      <c r="CO3" s="1"/>
      <c r="CP3" s="1" t="s">
        <v>588</v>
      </c>
      <c r="CQ3" s="1" t="s">
        <v>589</v>
      </c>
      <c r="CR3" s="1"/>
      <c r="CS3" s="1" t="s">
        <v>568</v>
      </c>
      <c r="CT3" s="1" t="s">
        <v>571</v>
      </c>
      <c r="CU3" s="1" t="s">
        <v>571</v>
      </c>
      <c r="CV3" s="1" t="s">
        <v>590</v>
      </c>
      <c r="CW3" s="1" t="s">
        <v>591</v>
      </c>
      <c r="CX3" s="1"/>
      <c r="CY3" s="1" t="s">
        <v>592</v>
      </c>
      <c r="CZ3" s="1"/>
      <c r="DA3" s="1" t="s">
        <v>593</v>
      </c>
      <c r="DB3" s="1" t="s">
        <v>571</v>
      </c>
      <c r="DC3" s="1"/>
      <c r="DD3" s="1" t="s">
        <v>594</v>
      </c>
      <c r="DE3" s="1"/>
      <c r="DF3" s="1" t="s">
        <v>594</v>
      </c>
      <c r="DG3" s="1" t="s">
        <v>595</v>
      </c>
      <c r="DH3" s="1" t="s">
        <v>596</v>
      </c>
      <c r="DI3" s="1" t="s">
        <v>597</v>
      </c>
      <c r="DJ3" s="1" t="s">
        <v>598</v>
      </c>
      <c r="DK3" s="1" t="s">
        <v>599</v>
      </c>
      <c r="DL3" s="1" t="s">
        <v>600</v>
      </c>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t="s">
        <v>601</v>
      </c>
      <c r="FC3" s="1"/>
      <c r="FD3" s="1" t="s">
        <v>602</v>
      </c>
      <c r="FE3" s="1"/>
      <c r="FF3" s="1"/>
      <c r="FG3" s="1"/>
      <c r="FH3" s="1"/>
      <c r="FI3" s="1" t="s">
        <v>571</v>
      </c>
      <c r="FJ3" s="1"/>
      <c r="FK3" s="2" t="s">
        <v>571</v>
      </c>
    </row>
    <row r="4" ht="15" spans="1:167">
      <c r="A4" s="1"/>
      <c r="B4" s="1"/>
      <c r="C4" s="1"/>
      <c r="D4" s="1"/>
      <c r="E4" s="1"/>
      <c r="F4" s="1"/>
      <c r="G4" s="1" t="s">
        <v>563</v>
      </c>
      <c r="H4" s="1" t="s">
        <v>603</v>
      </c>
      <c r="I4" s="1"/>
      <c r="J4" s="1" t="s">
        <v>604</v>
      </c>
      <c r="K4" s="1" t="s">
        <v>605</v>
      </c>
      <c r="L4" s="1"/>
      <c r="M4" s="1"/>
      <c r="N4" s="1"/>
      <c r="O4" s="1"/>
      <c r="P4" s="1"/>
      <c r="Q4" s="1" t="s">
        <v>567</v>
      </c>
      <c r="R4" s="1"/>
      <c r="S4" s="1"/>
      <c r="T4" s="1" t="s">
        <v>568</v>
      </c>
      <c r="U4" s="1" t="s">
        <v>569</v>
      </c>
      <c r="V4" s="1" t="s">
        <v>570</v>
      </c>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2" t="s">
        <v>606</v>
      </c>
    </row>
    <row r="5" ht="15" customHeight="1" spans="2:95">
      <c r="B5" s="1" t="s">
        <v>12</v>
      </c>
      <c r="C5" s="1" t="s">
        <v>559</v>
      </c>
      <c r="D5" s="1" t="s">
        <v>560</v>
      </c>
      <c r="E5" s="1" t="s">
        <v>561</v>
      </c>
      <c r="F5" s="1" t="s">
        <v>562</v>
      </c>
      <c r="G5" s="3" t="s">
        <v>607</v>
      </c>
      <c r="H5" t="s">
        <v>37</v>
      </c>
      <c r="J5" t="s">
        <v>608</v>
      </c>
      <c r="K5" t="s">
        <v>605</v>
      </c>
      <c r="Q5" s="1" t="s">
        <v>567</v>
      </c>
      <c r="T5" s="1" t="s">
        <v>568</v>
      </c>
      <c r="U5" t="s">
        <v>609</v>
      </c>
      <c r="V5">
        <v>18.99</v>
      </c>
      <c r="W5"/>
      <c r="X5"/>
      <c r="CP5" s="5" t="s">
        <v>610</v>
      </c>
      <c r="CQ5" s="5" t="s">
        <v>611</v>
      </c>
    </row>
    <row r="6" ht="15" spans="7:22">
      <c r="G6" t="s">
        <v>607</v>
      </c>
      <c r="H6" t="s">
        <v>49</v>
      </c>
      <c r="J6" t="s">
        <v>612</v>
      </c>
      <c r="K6" t="s">
        <v>613</v>
      </c>
      <c r="Q6" s="1" t="s">
        <v>567</v>
      </c>
      <c r="T6" s="1" t="s">
        <v>568</v>
      </c>
      <c r="U6" t="s">
        <v>609</v>
      </c>
      <c r="V6">
        <v>17.99</v>
      </c>
    </row>
    <row r="7" ht="15" customHeight="1" spans="2:95">
      <c r="B7" s="1" t="s">
        <v>12</v>
      </c>
      <c r="C7" s="1" t="s">
        <v>559</v>
      </c>
      <c r="D7" s="1" t="s">
        <v>560</v>
      </c>
      <c r="E7" s="1" t="s">
        <v>561</v>
      </c>
      <c r="F7" s="1" t="s">
        <v>562</v>
      </c>
      <c r="G7" t="s">
        <v>614</v>
      </c>
      <c r="H7" t="s">
        <v>52</v>
      </c>
      <c r="T7" s="1" t="s">
        <v>615</v>
      </c>
      <c r="U7" t="s">
        <v>616</v>
      </c>
      <c r="V7">
        <v>16.99</v>
      </c>
      <c r="W7"/>
      <c r="X7"/>
      <c r="CP7" s="5" t="s">
        <v>617</v>
      </c>
      <c r="CQ7" s="5" t="s">
        <v>617</v>
      </c>
    </row>
    <row r="8" ht="15" customHeight="1" spans="2:95">
      <c r="B8" s="1" t="s">
        <v>12</v>
      </c>
      <c r="C8" s="1" t="s">
        <v>559</v>
      </c>
      <c r="D8" s="1" t="s">
        <v>560</v>
      </c>
      <c r="E8" s="1" t="s">
        <v>561</v>
      </c>
      <c r="F8" s="1" t="s">
        <v>562</v>
      </c>
      <c r="G8" t="s">
        <v>618</v>
      </c>
      <c r="H8" t="s">
        <v>70</v>
      </c>
      <c r="J8" t="s">
        <v>619</v>
      </c>
      <c r="K8" t="s">
        <v>620</v>
      </c>
      <c r="Q8" s="1" t="s">
        <v>567</v>
      </c>
      <c r="T8" s="1" t="s">
        <v>621</v>
      </c>
      <c r="U8" t="s">
        <v>616</v>
      </c>
      <c r="V8">
        <v>22.19</v>
      </c>
      <c r="W8"/>
      <c r="X8"/>
      <c r="CP8" s="5" t="s">
        <v>622</v>
      </c>
      <c r="CQ8" s="5" t="s">
        <v>623</v>
      </c>
    </row>
    <row r="9" ht="15" spans="7:22">
      <c r="G9" t="s">
        <v>618</v>
      </c>
      <c r="H9" t="s">
        <v>81</v>
      </c>
      <c r="J9" t="s">
        <v>624</v>
      </c>
      <c r="K9" t="s">
        <v>625</v>
      </c>
      <c r="Q9" s="1" t="s">
        <v>567</v>
      </c>
      <c r="T9" s="1" t="s">
        <v>621</v>
      </c>
      <c r="U9" t="s">
        <v>616</v>
      </c>
      <c r="V9">
        <v>23.29</v>
      </c>
    </row>
    <row r="10" ht="15" spans="7:22">
      <c r="G10" t="s">
        <v>618</v>
      </c>
      <c r="H10" t="s">
        <v>84</v>
      </c>
      <c r="J10" t="s">
        <v>626</v>
      </c>
      <c r="K10" t="s">
        <v>627</v>
      </c>
      <c r="Q10" s="1" t="s">
        <v>567</v>
      </c>
      <c r="T10" s="1" t="s">
        <v>621</v>
      </c>
      <c r="U10" t="s">
        <v>616</v>
      </c>
      <c r="V10">
        <v>23.99</v>
      </c>
    </row>
    <row r="11" ht="15" spans="7:22">
      <c r="G11" t="s">
        <v>618</v>
      </c>
      <c r="H11" t="s">
        <v>86</v>
      </c>
      <c r="J11" t="s">
        <v>628</v>
      </c>
      <c r="K11" t="s">
        <v>629</v>
      </c>
      <c r="Q11" s="1" t="s">
        <v>567</v>
      </c>
      <c r="T11" s="1" t="s">
        <v>621</v>
      </c>
      <c r="U11" t="s">
        <v>616</v>
      </c>
      <c r="V11">
        <v>24.39</v>
      </c>
    </row>
    <row r="12" ht="15" customHeight="1" spans="2:95">
      <c r="B12" s="1" t="s">
        <v>12</v>
      </c>
      <c r="C12" s="1" t="s">
        <v>559</v>
      </c>
      <c r="D12" s="1" t="s">
        <v>560</v>
      </c>
      <c r="E12" s="1" t="s">
        <v>561</v>
      </c>
      <c r="F12" s="1" t="s">
        <v>562</v>
      </c>
      <c r="G12" t="s">
        <v>630</v>
      </c>
      <c r="H12" t="s">
        <v>88</v>
      </c>
      <c r="J12" t="s">
        <v>631</v>
      </c>
      <c r="K12" t="s">
        <v>620</v>
      </c>
      <c r="Q12" s="1" t="s">
        <v>567</v>
      </c>
      <c r="T12" s="1" t="s">
        <v>621</v>
      </c>
      <c r="U12" t="s">
        <v>616</v>
      </c>
      <c r="V12">
        <v>22.19</v>
      </c>
      <c r="W12"/>
      <c r="X12"/>
      <c r="CP12" s="5" t="s">
        <v>632</v>
      </c>
      <c r="CQ12" s="5" t="s">
        <v>633</v>
      </c>
    </row>
    <row r="13" ht="15" spans="7:22">
      <c r="G13" t="s">
        <v>630</v>
      </c>
      <c r="H13" t="s">
        <v>92</v>
      </c>
      <c r="J13" t="s">
        <v>634</v>
      </c>
      <c r="K13" t="s">
        <v>625</v>
      </c>
      <c r="Q13" s="1" t="s">
        <v>567</v>
      </c>
      <c r="T13" s="1" t="s">
        <v>621</v>
      </c>
      <c r="U13" t="s">
        <v>616</v>
      </c>
      <c r="V13">
        <v>23.29</v>
      </c>
    </row>
    <row r="14" ht="15" spans="7:22">
      <c r="G14" t="s">
        <v>630</v>
      </c>
      <c r="H14" t="s">
        <v>94</v>
      </c>
      <c r="J14" t="s">
        <v>635</v>
      </c>
      <c r="K14" t="s">
        <v>627</v>
      </c>
      <c r="Q14" s="1" t="s">
        <v>567</v>
      </c>
      <c r="T14" s="1" t="s">
        <v>621</v>
      </c>
      <c r="U14" t="s">
        <v>616</v>
      </c>
      <c r="V14">
        <v>23.99</v>
      </c>
    </row>
    <row r="15" ht="15" spans="7:22">
      <c r="G15" t="s">
        <v>630</v>
      </c>
      <c r="H15" t="s">
        <v>96</v>
      </c>
      <c r="J15" t="s">
        <v>636</v>
      </c>
      <c r="K15" t="s">
        <v>629</v>
      </c>
      <c r="Q15" s="1" t="s">
        <v>567</v>
      </c>
      <c r="T15" s="1" t="s">
        <v>621</v>
      </c>
      <c r="U15" t="s">
        <v>616</v>
      </c>
      <c r="V15">
        <v>24.39</v>
      </c>
    </row>
    <row r="16" ht="15" customHeight="1" spans="2:95">
      <c r="B16" s="1" t="s">
        <v>12</v>
      </c>
      <c r="C16" s="1" t="s">
        <v>559</v>
      </c>
      <c r="D16" s="1" t="s">
        <v>560</v>
      </c>
      <c r="E16" s="1" t="s">
        <v>561</v>
      </c>
      <c r="F16" s="1" t="s">
        <v>562</v>
      </c>
      <c r="G16" t="s">
        <v>637</v>
      </c>
      <c r="H16" t="s">
        <v>98</v>
      </c>
      <c r="J16" t="s">
        <v>638</v>
      </c>
      <c r="K16" t="s">
        <v>620</v>
      </c>
      <c r="Q16" s="1" t="s">
        <v>567</v>
      </c>
      <c r="T16" s="1" t="s">
        <v>621</v>
      </c>
      <c r="U16" t="s">
        <v>616</v>
      </c>
      <c r="V16">
        <v>22.99</v>
      </c>
      <c r="W16"/>
      <c r="X16"/>
      <c r="CP16" s="5" t="s">
        <v>639</v>
      </c>
      <c r="CQ16" s="5" t="s">
        <v>639</v>
      </c>
    </row>
    <row r="17" ht="15" spans="7:22">
      <c r="G17" t="s">
        <v>637</v>
      </c>
      <c r="H17" t="s">
        <v>102</v>
      </c>
      <c r="J17" t="s">
        <v>640</v>
      </c>
      <c r="K17" t="s">
        <v>625</v>
      </c>
      <c r="Q17" s="1" t="s">
        <v>567</v>
      </c>
      <c r="T17" s="1" t="s">
        <v>621</v>
      </c>
      <c r="U17" t="s">
        <v>616</v>
      </c>
      <c r="V17">
        <v>23.99</v>
      </c>
    </row>
    <row r="18" ht="15" spans="7:22">
      <c r="G18" t="s">
        <v>637</v>
      </c>
      <c r="H18" t="s">
        <v>105</v>
      </c>
      <c r="J18" t="s">
        <v>641</v>
      </c>
      <c r="K18" t="s">
        <v>627</v>
      </c>
      <c r="Q18" s="1" t="s">
        <v>567</v>
      </c>
      <c r="T18" s="1" t="s">
        <v>621</v>
      </c>
      <c r="U18" t="s">
        <v>616</v>
      </c>
      <c r="V18">
        <v>24.79</v>
      </c>
    </row>
    <row r="19" ht="15" spans="7:22">
      <c r="G19" t="s">
        <v>637</v>
      </c>
      <c r="H19" t="s">
        <v>107</v>
      </c>
      <c r="J19" t="s">
        <v>642</v>
      </c>
      <c r="K19" t="s">
        <v>629</v>
      </c>
      <c r="Q19" s="1" t="s">
        <v>567</v>
      </c>
      <c r="T19" s="1" t="s">
        <v>621</v>
      </c>
      <c r="U19" t="s">
        <v>616</v>
      </c>
      <c r="V19">
        <v>28.79</v>
      </c>
    </row>
    <row r="20" ht="15" spans="2:22">
      <c r="B20" s="1" t="s">
        <v>12</v>
      </c>
      <c r="C20" s="1" t="s">
        <v>559</v>
      </c>
      <c r="D20" s="1" t="s">
        <v>560</v>
      </c>
      <c r="E20" s="1" t="s">
        <v>561</v>
      </c>
      <c r="F20" s="1" t="s">
        <v>562</v>
      </c>
      <c r="G20" t="s">
        <v>643</v>
      </c>
      <c r="H20" t="s">
        <v>109</v>
      </c>
      <c r="K20" t="s">
        <v>644</v>
      </c>
      <c r="Q20" s="1" t="s">
        <v>567</v>
      </c>
      <c r="T20" s="1" t="s">
        <v>568</v>
      </c>
      <c r="U20" t="s">
        <v>609</v>
      </c>
      <c r="V20">
        <v>13.29</v>
      </c>
    </row>
    <row r="21" ht="15" spans="7:22">
      <c r="G21" t="s">
        <v>643</v>
      </c>
      <c r="H21" t="s">
        <v>119</v>
      </c>
      <c r="K21" t="s">
        <v>645</v>
      </c>
      <c r="Q21" s="1" t="s">
        <v>567</v>
      </c>
      <c r="T21" s="1" t="s">
        <v>568</v>
      </c>
      <c r="U21" t="s">
        <v>609</v>
      </c>
      <c r="V21">
        <v>14.99</v>
      </c>
    </row>
    <row r="22" ht="15" spans="2:22">
      <c r="B22" s="1" t="s">
        <v>12</v>
      </c>
      <c r="C22" s="1" t="s">
        <v>559</v>
      </c>
      <c r="D22" s="1" t="s">
        <v>560</v>
      </c>
      <c r="E22" s="1" t="s">
        <v>561</v>
      </c>
      <c r="F22" s="1" t="s">
        <v>562</v>
      </c>
      <c r="G22" t="s">
        <v>646</v>
      </c>
      <c r="H22" t="s">
        <v>122</v>
      </c>
      <c r="Q22" s="1" t="s">
        <v>567</v>
      </c>
      <c r="T22" s="1" t="s">
        <v>647</v>
      </c>
      <c r="U22" t="s">
        <v>616</v>
      </c>
      <c r="V22">
        <v>15.59</v>
      </c>
    </row>
    <row r="23" ht="15" spans="2:22">
      <c r="B23" s="1" t="s">
        <v>12</v>
      </c>
      <c r="C23" s="1" t="s">
        <v>559</v>
      </c>
      <c r="D23" s="1" t="s">
        <v>560</v>
      </c>
      <c r="E23" s="1" t="s">
        <v>561</v>
      </c>
      <c r="F23" s="1" t="s">
        <v>562</v>
      </c>
      <c r="G23" t="s">
        <v>648</v>
      </c>
      <c r="H23" t="s">
        <v>133</v>
      </c>
      <c r="K23" t="s">
        <v>649</v>
      </c>
      <c r="Q23" s="1" t="s">
        <v>567</v>
      </c>
      <c r="T23" s="1" t="s">
        <v>568</v>
      </c>
      <c r="U23" t="s">
        <v>609</v>
      </c>
      <c r="V23">
        <v>9.79</v>
      </c>
    </row>
    <row r="24" ht="15" spans="7:22">
      <c r="G24" t="s">
        <v>648</v>
      </c>
      <c r="H24" t="s">
        <v>143</v>
      </c>
      <c r="K24" t="s">
        <v>650</v>
      </c>
      <c r="Q24" s="1" t="s">
        <v>567</v>
      </c>
      <c r="T24" s="1" t="s">
        <v>568</v>
      </c>
      <c r="U24" t="s">
        <v>609</v>
      </c>
      <c r="V24">
        <v>9.79</v>
      </c>
    </row>
    <row r="25" ht="15" spans="2:22">
      <c r="B25" s="1" t="s">
        <v>12</v>
      </c>
      <c r="C25" s="1" t="s">
        <v>559</v>
      </c>
      <c r="D25" s="1" t="s">
        <v>560</v>
      </c>
      <c r="E25" s="1" t="s">
        <v>561</v>
      </c>
      <c r="F25" s="1" t="s">
        <v>562</v>
      </c>
      <c r="G25" t="s">
        <v>651</v>
      </c>
      <c r="H25" t="s">
        <v>145</v>
      </c>
      <c r="K25" t="s">
        <v>649</v>
      </c>
      <c r="Q25" s="1" t="s">
        <v>567</v>
      </c>
      <c r="T25" s="1" t="s">
        <v>568</v>
      </c>
      <c r="U25" t="s">
        <v>609</v>
      </c>
      <c r="V25">
        <v>10.59</v>
      </c>
    </row>
    <row r="26" ht="15" spans="7:22">
      <c r="G26" t="s">
        <v>651</v>
      </c>
      <c r="H26" t="s">
        <v>152</v>
      </c>
      <c r="K26" t="s">
        <v>650</v>
      </c>
      <c r="Q26" s="1" t="s">
        <v>567</v>
      </c>
      <c r="T26" s="1" t="s">
        <v>568</v>
      </c>
      <c r="U26" t="s">
        <v>609</v>
      </c>
      <c r="V26">
        <v>10.59</v>
      </c>
    </row>
    <row r="27" ht="15" spans="2:22">
      <c r="B27" s="1" t="s">
        <v>12</v>
      </c>
      <c r="C27" s="1" t="s">
        <v>559</v>
      </c>
      <c r="D27" s="1" t="s">
        <v>560</v>
      </c>
      <c r="E27" s="1" t="s">
        <v>561</v>
      </c>
      <c r="F27" s="1" t="s">
        <v>562</v>
      </c>
      <c r="G27" t="s">
        <v>652</v>
      </c>
      <c r="H27" t="s">
        <v>154</v>
      </c>
      <c r="T27" s="1" t="s">
        <v>568</v>
      </c>
      <c r="U27" t="s">
        <v>609</v>
      </c>
      <c r="V27">
        <v>13.99</v>
      </c>
    </row>
    <row r="28" ht="15" spans="2:22">
      <c r="B28" s="1" t="s">
        <v>12</v>
      </c>
      <c r="C28" s="1" t="s">
        <v>559</v>
      </c>
      <c r="D28" s="1" t="s">
        <v>560</v>
      </c>
      <c r="E28" s="1" t="s">
        <v>561</v>
      </c>
      <c r="F28" s="1" t="s">
        <v>562</v>
      </c>
      <c r="G28" t="s">
        <v>653</v>
      </c>
      <c r="H28" t="s">
        <v>165</v>
      </c>
      <c r="T28" s="1" t="s">
        <v>568</v>
      </c>
      <c r="U28" t="s">
        <v>609</v>
      </c>
      <c r="V28">
        <v>79.99</v>
      </c>
    </row>
    <row r="29" ht="15" spans="2:22">
      <c r="B29" s="1" t="s">
        <v>12</v>
      </c>
      <c r="C29" s="1" t="s">
        <v>559</v>
      </c>
      <c r="D29" s="1" t="s">
        <v>560</v>
      </c>
      <c r="E29" s="1" t="s">
        <v>561</v>
      </c>
      <c r="F29" s="1" t="s">
        <v>562</v>
      </c>
      <c r="G29" t="s">
        <v>654</v>
      </c>
      <c r="H29" t="s">
        <v>177</v>
      </c>
      <c r="T29" s="1" t="s">
        <v>568</v>
      </c>
      <c r="U29" t="s">
        <v>609</v>
      </c>
      <c r="V29">
        <v>26.69</v>
      </c>
    </row>
    <row r="30" ht="15" spans="2:22">
      <c r="B30" s="1" t="s">
        <v>12</v>
      </c>
      <c r="C30" s="1" t="s">
        <v>559</v>
      </c>
      <c r="D30" s="1" t="s">
        <v>560</v>
      </c>
      <c r="E30" s="1" t="s">
        <v>561</v>
      </c>
      <c r="F30" s="1" t="s">
        <v>562</v>
      </c>
      <c r="G30" t="s">
        <v>655</v>
      </c>
      <c r="H30" t="s">
        <v>188</v>
      </c>
      <c r="K30" t="s">
        <v>656</v>
      </c>
      <c r="Q30" s="1" t="s">
        <v>567</v>
      </c>
      <c r="T30" s="1" t="s">
        <v>568</v>
      </c>
      <c r="U30" t="s">
        <v>616</v>
      </c>
      <c r="V30">
        <v>43.99</v>
      </c>
    </row>
    <row r="31" ht="15" spans="7:22">
      <c r="G31" t="s">
        <v>655</v>
      </c>
      <c r="H31" t="s">
        <v>200</v>
      </c>
      <c r="K31" s="4" t="s">
        <v>657</v>
      </c>
      <c r="Q31" s="1" t="s">
        <v>567</v>
      </c>
      <c r="T31" s="1" t="s">
        <v>568</v>
      </c>
      <c r="U31" t="s">
        <v>616</v>
      </c>
      <c r="V31">
        <v>43.99</v>
      </c>
    </row>
  </sheetData>
  <hyperlinks>
    <hyperlink ref="G5" r:id="rId1" display="GAW@#DG46200000"/>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
  <sheetViews>
    <sheetView workbookViewId="0">
      <selection activeCell="A1" sqref="$A1:$XFD3"/>
    </sheetView>
  </sheetViews>
  <sheetFormatPr defaultColWidth="9" defaultRowHeight="14.25" outlineLevelRow="2"/>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658</v>
      </c>
      <c r="B3" s="1" t="s">
        <v>11</v>
      </c>
      <c r="C3" s="1" t="s">
        <v>659</v>
      </c>
      <c r="D3" s="1" t="s">
        <v>660</v>
      </c>
      <c r="E3" s="1" t="s">
        <v>561</v>
      </c>
      <c r="F3" s="1" t="s">
        <v>562</v>
      </c>
      <c r="G3" s="1" t="s">
        <v>661</v>
      </c>
      <c r="H3" s="1" t="s">
        <v>661</v>
      </c>
      <c r="I3" s="1"/>
      <c r="J3" s="1"/>
      <c r="K3" s="1"/>
      <c r="L3" s="1"/>
      <c r="M3" s="1"/>
      <c r="N3" s="1"/>
      <c r="O3" s="1"/>
      <c r="P3" s="1"/>
      <c r="Q3" s="1"/>
      <c r="R3" s="1"/>
      <c r="S3" s="1"/>
      <c r="T3" s="1" t="s">
        <v>647</v>
      </c>
      <c r="U3" s="1" t="s">
        <v>662</v>
      </c>
      <c r="V3" s="1" t="s">
        <v>663</v>
      </c>
      <c r="W3" s="1" t="s">
        <v>664</v>
      </c>
      <c r="X3" s="1"/>
      <c r="Y3" s="1" t="s">
        <v>568</v>
      </c>
      <c r="Z3" s="1" t="s">
        <v>571</v>
      </c>
      <c r="AA3" s="1" t="s">
        <v>571</v>
      </c>
      <c r="AB3" s="1" t="s">
        <v>572</v>
      </c>
      <c r="AC3" s="1" t="s">
        <v>665</v>
      </c>
      <c r="AD3" s="1" t="s">
        <v>571</v>
      </c>
      <c r="AE3" s="1" t="s">
        <v>666</v>
      </c>
      <c r="AF3" s="1"/>
      <c r="AG3" s="1" t="s">
        <v>574</v>
      </c>
      <c r="AH3" s="1" t="s">
        <v>667</v>
      </c>
      <c r="AI3" s="1"/>
      <c r="AJ3" s="1" t="s">
        <v>576</v>
      </c>
      <c r="AK3" s="1" t="s">
        <v>668</v>
      </c>
      <c r="AL3" s="1" t="s">
        <v>669</v>
      </c>
      <c r="AM3" s="1" t="s">
        <v>571</v>
      </c>
      <c r="AN3" s="1" t="s">
        <v>571</v>
      </c>
      <c r="AO3" s="1"/>
      <c r="AP3" s="1" t="s">
        <v>670</v>
      </c>
      <c r="AQ3" s="1" t="s">
        <v>576</v>
      </c>
      <c r="AR3" s="1" t="s">
        <v>571</v>
      </c>
      <c r="AS3" s="1" t="s">
        <v>571</v>
      </c>
      <c r="AT3" s="1" t="s">
        <v>671</v>
      </c>
      <c r="AU3" s="1" t="s">
        <v>581</v>
      </c>
      <c r="AV3" s="1" t="s">
        <v>672</v>
      </c>
      <c r="AW3" s="1" t="s">
        <v>583</v>
      </c>
      <c r="AX3" s="1" t="s">
        <v>584</v>
      </c>
      <c r="AY3" s="1"/>
      <c r="AZ3" s="1"/>
      <c r="BA3" s="1"/>
      <c r="BB3" s="1"/>
      <c r="BC3" s="1" t="s">
        <v>673</v>
      </c>
      <c r="BD3" s="1"/>
      <c r="BE3" s="1"/>
      <c r="BF3" s="1"/>
      <c r="BG3" s="1"/>
      <c r="BH3" s="1"/>
      <c r="BI3" s="1"/>
      <c r="BJ3" s="1"/>
      <c r="BK3" s="1"/>
      <c r="BL3" s="1"/>
      <c r="BM3" s="1"/>
      <c r="BN3" s="1"/>
      <c r="BO3" s="1"/>
      <c r="BP3" s="1" t="s">
        <v>571</v>
      </c>
      <c r="BQ3" s="1"/>
      <c r="BR3" s="1"/>
      <c r="BS3" s="1"/>
      <c r="BT3" s="1"/>
      <c r="BU3" s="1"/>
      <c r="BV3" s="1"/>
      <c r="BW3" s="1" t="s">
        <v>674</v>
      </c>
      <c r="BX3" s="1"/>
      <c r="BY3" s="1"/>
      <c r="BZ3" s="1"/>
      <c r="CA3" s="1"/>
      <c r="CB3" s="1"/>
      <c r="CC3" s="1"/>
      <c r="CD3" s="1"/>
      <c r="CE3" s="1"/>
      <c r="CF3" s="1"/>
      <c r="CG3" s="1"/>
      <c r="CH3" s="1"/>
      <c r="CI3" s="1"/>
      <c r="CJ3" s="1"/>
      <c r="CK3" s="1"/>
      <c r="CL3" s="1"/>
      <c r="CM3" s="1" t="s">
        <v>571</v>
      </c>
      <c r="CN3" s="1"/>
      <c r="CO3" s="1"/>
      <c r="CP3" s="1" t="s">
        <v>675</v>
      </c>
      <c r="CQ3" s="1" t="s">
        <v>589</v>
      </c>
      <c r="CR3" s="1"/>
      <c r="CS3" s="1" t="s">
        <v>568</v>
      </c>
      <c r="CT3" s="1" t="s">
        <v>571</v>
      </c>
      <c r="CU3" s="1" t="s">
        <v>571</v>
      </c>
      <c r="CV3" s="1" t="s">
        <v>676</v>
      </c>
      <c r="CW3" s="1" t="s">
        <v>591</v>
      </c>
      <c r="CX3" s="1"/>
      <c r="CY3" s="1" t="s">
        <v>677</v>
      </c>
      <c r="CZ3" s="1" t="s">
        <v>571</v>
      </c>
      <c r="DA3" s="1" t="s">
        <v>678</v>
      </c>
      <c r="DB3" s="1" t="s">
        <v>571</v>
      </c>
      <c r="DC3" s="1"/>
      <c r="DD3" s="1" t="s">
        <v>679</v>
      </c>
      <c r="DE3" s="1"/>
      <c r="DF3" s="1" t="s">
        <v>679</v>
      </c>
      <c r="DG3" s="1" t="s">
        <v>595</v>
      </c>
      <c r="DH3" s="1" t="s">
        <v>596</v>
      </c>
      <c r="DI3" s="1" t="s">
        <v>680</v>
      </c>
      <c r="DJ3" s="1" t="s">
        <v>681</v>
      </c>
      <c r="DK3" s="1"/>
      <c r="DL3" s="1"/>
      <c r="DM3" s="1"/>
      <c r="DN3" s="1"/>
      <c r="DO3" s="1" t="s">
        <v>682</v>
      </c>
      <c r="DP3" s="1" t="s">
        <v>683</v>
      </c>
      <c r="DQ3" s="1" t="s">
        <v>684</v>
      </c>
      <c r="DR3" s="1" t="s">
        <v>685</v>
      </c>
      <c r="DS3" s="1" t="s">
        <v>686</v>
      </c>
      <c r="DT3" s="1" t="s">
        <v>687</v>
      </c>
      <c r="DU3" s="1" t="s">
        <v>688</v>
      </c>
      <c r="DV3" s="1" t="s">
        <v>689</v>
      </c>
      <c r="DW3" s="1" t="s">
        <v>690</v>
      </c>
      <c r="DX3" s="1" t="s">
        <v>691</v>
      </c>
      <c r="DY3" s="1" t="s">
        <v>692</v>
      </c>
      <c r="DZ3" s="1"/>
      <c r="EA3" s="1"/>
      <c r="EB3" s="1"/>
      <c r="EC3" s="1"/>
      <c r="ED3" s="1"/>
      <c r="EE3" s="1"/>
      <c r="EF3" s="1"/>
      <c r="EG3" s="1"/>
      <c r="EH3" s="1"/>
      <c r="EI3" s="1"/>
      <c r="EJ3" s="1"/>
      <c r="EK3" s="1"/>
      <c r="EL3" s="1"/>
      <c r="EM3" s="1"/>
      <c r="EN3" s="1"/>
      <c r="EO3" s="1"/>
      <c r="EP3" s="1"/>
      <c r="EQ3" s="1"/>
      <c r="ER3" s="1"/>
      <c r="ES3" s="1"/>
      <c r="ET3" s="1"/>
      <c r="EU3" s="1"/>
      <c r="EV3" s="1"/>
      <c r="EW3" s="1"/>
      <c r="EX3" s="1"/>
      <c r="EY3" s="1"/>
      <c r="EZ3" s="1" t="s">
        <v>571</v>
      </c>
      <c r="FA3" s="1" t="s">
        <v>571</v>
      </c>
      <c r="FB3" s="1" t="s">
        <v>693</v>
      </c>
      <c r="FC3" s="1"/>
      <c r="FD3" s="1" t="s">
        <v>694</v>
      </c>
      <c r="FE3" s="1"/>
      <c r="FF3" s="1"/>
      <c r="FG3" s="1"/>
      <c r="FH3" s="1"/>
      <c r="FI3" s="1" t="s">
        <v>571</v>
      </c>
      <c r="FJ3" s="1" t="s">
        <v>571</v>
      </c>
      <c r="FK3" s="2" t="s">
        <v>571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
  <sheetViews>
    <sheetView workbookViewId="0">
      <selection activeCell="E13" sqref="E13:E14"/>
    </sheetView>
  </sheetViews>
  <sheetFormatPr defaultColWidth="9" defaultRowHeight="14.25" outlineLevelRow="2"/>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695</v>
      </c>
      <c r="B3" s="1" t="s">
        <v>13</v>
      </c>
      <c r="C3" s="1" t="s">
        <v>696</v>
      </c>
      <c r="D3" s="1" t="s">
        <v>697</v>
      </c>
      <c r="E3" s="1" t="s">
        <v>561</v>
      </c>
      <c r="F3" s="1" t="s">
        <v>562</v>
      </c>
      <c r="G3" s="1" t="s">
        <v>698</v>
      </c>
      <c r="H3" s="1" t="s">
        <v>698</v>
      </c>
      <c r="I3" s="1"/>
      <c r="J3" s="1"/>
      <c r="K3" s="1"/>
      <c r="L3" s="1"/>
      <c r="M3" s="1"/>
      <c r="N3" s="1"/>
      <c r="O3" s="1"/>
      <c r="P3" s="1"/>
      <c r="Q3" s="1"/>
      <c r="R3" s="1"/>
      <c r="S3" s="1"/>
      <c r="T3" s="1" t="s">
        <v>568</v>
      </c>
      <c r="U3" s="1" t="s">
        <v>699</v>
      </c>
      <c r="V3" s="1" t="s">
        <v>700</v>
      </c>
      <c r="W3" s="1" t="s">
        <v>664</v>
      </c>
      <c r="X3" s="1"/>
      <c r="Y3" s="1" t="s">
        <v>568</v>
      </c>
      <c r="Z3" s="1" t="s">
        <v>571</v>
      </c>
      <c r="AA3" s="1" t="s">
        <v>571</v>
      </c>
      <c r="AB3" s="1" t="s">
        <v>572</v>
      </c>
      <c r="AC3" s="1" t="s">
        <v>701</v>
      </c>
      <c r="AD3" s="1" t="s">
        <v>571</v>
      </c>
      <c r="AE3" s="1" t="s">
        <v>666</v>
      </c>
      <c r="AF3" s="1"/>
      <c r="AG3" s="1" t="s">
        <v>574</v>
      </c>
      <c r="AH3" s="1" t="s">
        <v>667</v>
      </c>
      <c r="AI3" s="1"/>
      <c r="AJ3" s="1" t="s">
        <v>576</v>
      </c>
      <c r="AK3" s="1" t="s">
        <v>702</v>
      </c>
      <c r="AL3" s="1" t="s">
        <v>703</v>
      </c>
      <c r="AM3" s="1" t="s">
        <v>571</v>
      </c>
      <c r="AN3" s="1" t="s">
        <v>571</v>
      </c>
      <c r="AO3" s="1" t="s">
        <v>571</v>
      </c>
      <c r="AP3" s="1" t="s">
        <v>704</v>
      </c>
      <c r="AQ3" s="1" t="s">
        <v>576</v>
      </c>
      <c r="AR3" s="1" t="s">
        <v>571</v>
      </c>
      <c r="AS3" s="1" t="s">
        <v>571</v>
      </c>
      <c r="AT3" s="1" t="s">
        <v>580</v>
      </c>
      <c r="AU3" s="1" t="s">
        <v>581</v>
      </c>
      <c r="AV3" s="1" t="s">
        <v>582</v>
      </c>
      <c r="AW3" s="1" t="s">
        <v>583</v>
      </c>
      <c r="AX3" s="1" t="s">
        <v>584</v>
      </c>
      <c r="AY3" s="1"/>
      <c r="AZ3" s="1"/>
      <c r="BA3" s="1"/>
      <c r="BB3" s="1"/>
      <c r="BC3" s="1" t="s">
        <v>585</v>
      </c>
      <c r="BD3" s="1"/>
      <c r="BE3" s="1"/>
      <c r="BF3" s="1" t="s">
        <v>586</v>
      </c>
      <c r="BG3" s="1"/>
      <c r="BH3" s="1"/>
      <c r="BI3" s="1"/>
      <c r="BJ3" s="1"/>
      <c r="BK3" s="1" t="s">
        <v>571</v>
      </c>
      <c r="BL3" s="1" t="s">
        <v>571</v>
      </c>
      <c r="BM3" s="1"/>
      <c r="BN3" s="1"/>
      <c r="BO3" s="1"/>
      <c r="BP3" s="1" t="s">
        <v>571</v>
      </c>
      <c r="BQ3" s="1"/>
      <c r="BR3" s="1"/>
      <c r="BS3" s="1"/>
      <c r="BT3" s="1"/>
      <c r="BU3" s="1"/>
      <c r="BV3" s="1"/>
      <c r="BW3" s="1" t="s">
        <v>705</v>
      </c>
      <c r="BX3" s="1"/>
      <c r="BY3" s="1"/>
      <c r="BZ3" s="1"/>
      <c r="CA3" s="1"/>
      <c r="CB3" s="1"/>
      <c r="CC3" s="1"/>
      <c r="CD3" s="1"/>
      <c r="CE3" s="1"/>
      <c r="CF3" s="1"/>
      <c r="CG3" s="1"/>
      <c r="CH3" s="1"/>
      <c r="CI3" s="1"/>
      <c r="CJ3" s="1"/>
      <c r="CK3" s="1"/>
      <c r="CL3" s="1"/>
      <c r="CM3" s="1" t="s">
        <v>571</v>
      </c>
      <c r="CN3" s="1"/>
      <c r="CO3" s="1"/>
      <c r="CP3" s="1" t="s">
        <v>706</v>
      </c>
      <c r="CQ3" s="1" t="s">
        <v>589</v>
      </c>
      <c r="CR3" s="1"/>
      <c r="CS3" s="1" t="s">
        <v>568</v>
      </c>
      <c r="CT3" s="1" t="s">
        <v>571</v>
      </c>
      <c r="CU3" s="1" t="s">
        <v>571</v>
      </c>
      <c r="CV3" s="1" t="s">
        <v>707</v>
      </c>
      <c r="CW3" s="1" t="s">
        <v>591</v>
      </c>
      <c r="CX3" s="1"/>
      <c r="CY3" s="1" t="s">
        <v>708</v>
      </c>
      <c r="CZ3" s="1"/>
      <c r="DA3" s="1" t="s">
        <v>709</v>
      </c>
      <c r="DB3" s="1" t="s">
        <v>571</v>
      </c>
      <c r="DC3" s="1"/>
      <c r="DD3" s="1" t="s">
        <v>710</v>
      </c>
      <c r="DE3" s="1"/>
      <c r="DF3" s="1" t="s">
        <v>710</v>
      </c>
      <c r="DG3" s="1" t="s">
        <v>595</v>
      </c>
      <c r="DH3" s="1" t="s">
        <v>596</v>
      </c>
      <c r="DI3" s="1" t="s">
        <v>597</v>
      </c>
      <c r="DJ3" s="1" t="s">
        <v>711</v>
      </c>
      <c r="DK3" s="1" t="s">
        <v>712</v>
      </c>
      <c r="DL3" s="1" t="s">
        <v>713</v>
      </c>
      <c r="DM3" s="1" t="s">
        <v>714</v>
      </c>
      <c r="DN3" s="1" t="s">
        <v>715</v>
      </c>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t="s">
        <v>716</v>
      </c>
      <c r="FC3" s="1"/>
      <c r="FD3" s="1" t="s">
        <v>717</v>
      </c>
      <c r="FE3" s="1"/>
      <c r="FF3" s="1"/>
      <c r="FG3" s="1"/>
      <c r="FH3" s="1"/>
      <c r="FI3" s="1" t="s">
        <v>571</v>
      </c>
      <c r="FJ3" s="1" t="s">
        <v>571</v>
      </c>
      <c r="FK3" s="2" t="s">
        <v>571</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7"/>
  <sheetViews>
    <sheetView workbookViewId="0">
      <selection activeCell="A1" sqref="A1:A27"/>
    </sheetView>
  </sheetViews>
  <sheetFormatPr defaultColWidth="9" defaultRowHeight="14.25"/>
  <sheetData>
    <row r="1" spans="1:1">
      <c r="A1" t="s">
        <v>37</v>
      </c>
    </row>
    <row r="2" spans="1:1">
      <c r="A2" t="s">
        <v>49</v>
      </c>
    </row>
    <row r="3" spans="1:1">
      <c r="A3" t="s">
        <v>52</v>
      </c>
    </row>
    <row r="4" spans="1:1">
      <c r="A4" t="s">
        <v>70</v>
      </c>
    </row>
    <row r="5" spans="1:1">
      <c r="A5" t="s">
        <v>81</v>
      </c>
    </row>
    <row r="6" spans="1:1">
      <c r="A6" t="s">
        <v>84</v>
      </c>
    </row>
    <row r="7" spans="1:1">
      <c r="A7" t="s">
        <v>86</v>
      </c>
    </row>
    <row r="8" spans="1:1">
      <c r="A8" t="s">
        <v>88</v>
      </c>
    </row>
    <row r="9" spans="1:1">
      <c r="A9" t="s">
        <v>92</v>
      </c>
    </row>
    <row r="10" spans="1:1">
      <c r="A10" t="s">
        <v>94</v>
      </c>
    </row>
    <row r="11" spans="1:1">
      <c r="A11" t="s">
        <v>96</v>
      </c>
    </row>
    <row r="12" spans="1:1">
      <c r="A12" t="s">
        <v>98</v>
      </c>
    </row>
    <row r="13" spans="1:1">
      <c r="A13" t="s">
        <v>102</v>
      </c>
    </row>
    <row r="14" spans="1:1">
      <c r="A14" t="s">
        <v>105</v>
      </c>
    </row>
    <row r="15" spans="1:1">
      <c r="A15" t="s">
        <v>107</v>
      </c>
    </row>
    <row r="16" spans="1:1">
      <c r="A16" t="s">
        <v>109</v>
      </c>
    </row>
    <row r="17" spans="1:1">
      <c r="A17" t="s">
        <v>119</v>
      </c>
    </row>
    <row r="18" spans="1:1">
      <c r="A18" t="s">
        <v>122</v>
      </c>
    </row>
    <row r="19" spans="1:1">
      <c r="A19" t="s">
        <v>133</v>
      </c>
    </row>
    <row r="20" spans="1:1">
      <c r="A20" t="s">
        <v>143</v>
      </c>
    </row>
    <row r="21" spans="1:1">
      <c r="A21" t="s">
        <v>145</v>
      </c>
    </row>
    <row r="22" spans="1:1">
      <c r="A22" t="s">
        <v>152</v>
      </c>
    </row>
    <row r="23" spans="1:1">
      <c r="A23" t="s">
        <v>154</v>
      </c>
    </row>
    <row r="24" spans="1:1">
      <c r="A24" t="s">
        <v>165</v>
      </c>
    </row>
    <row r="25" spans="1:1">
      <c r="A25" t="s">
        <v>177</v>
      </c>
    </row>
    <row r="26" spans="1:1">
      <c r="A26" t="s">
        <v>188</v>
      </c>
    </row>
    <row r="27" spans="1:1">
      <c r="A27" t="s">
        <v>200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样品表</vt:lpstr>
      <vt:lpstr>GAW</vt:lpstr>
      <vt:lpstr>MD</vt:lpstr>
      <vt:lpstr>VAML</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t520</cp:lastModifiedBy>
  <dcterms:created xsi:type="dcterms:W3CDTF">2008-09-11T17:22:00Z</dcterms:created>
  <dcterms:modified xsi:type="dcterms:W3CDTF">2023-06-17T07:57:31Z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36729D74C6E44B288ACD40D11745CF1C_13</vt:lpwstr>
  </property>
</Properties>
</file>